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6E14DC02-1219-4C8B-825A-111798EDCC3B}" xr6:coauthVersionLast="47" xr6:coauthVersionMax="47" xr10:uidLastSave="{00000000-0000-0000-0000-000000000000}"/>
  <bookViews>
    <workbookView xWindow="28680" yWindow="3930" windowWidth="29040" windowHeight="15840" firstSheet="1" activeTab="1" xr2:uid="{88AEDB34-141F-40FB-9891-C345AD5399F5}"/>
  </bookViews>
  <sheets>
    <sheet name="Duyuru" sheetId="1" state="hidden" r:id="rId1"/>
    <sheet name="Öğrenim" sheetId="2" r:id="rId2"/>
    <sheet name="Staj" sheetId="3" r:id="rId3"/>
  </sheets>
  <definedNames>
    <definedName name="_xlnm._FilterDatabase" localSheetId="0" hidden="1">Duyuru!$B$5:$J$88</definedName>
    <definedName name="_xlnm._FilterDatabase" localSheetId="1" hidden="1">Öğrenim!$B$2:$N$29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2" l="1"/>
  <c r="I7" i="2"/>
  <c r="M7" i="2" s="1"/>
  <c r="J6" i="2"/>
  <c r="J4" i="2"/>
  <c r="J3" i="2"/>
  <c r="M4" i="2"/>
  <c r="M3" i="2"/>
  <c r="I3" i="2"/>
  <c r="L10" i="3"/>
  <c r="K10" i="3"/>
  <c r="I10" i="3"/>
  <c r="I13" i="3"/>
  <c r="K13" i="3"/>
  <c r="K18" i="3"/>
  <c r="I18" i="3"/>
  <c r="K3" i="3"/>
  <c r="I3" i="3"/>
  <c r="K6" i="3"/>
  <c r="I6" i="3"/>
  <c r="K14" i="3"/>
  <c r="I14" i="3"/>
  <c r="K19" i="3"/>
  <c r="I19" i="3"/>
  <c r="K17" i="3"/>
  <c r="I17" i="3"/>
  <c r="K22" i="3"/>
  <c r="I22" i="3"/>
  <c r="K8" i="3"/>
  <c r="I8" i="3"/>
  <c r="K4" i="3"/>
  <c r="I4" i="3"/>
  <c r="K15" i="3"/>
  <c r="I15" i="3"/>
  <c r="K5" i="3"/>
  <c r="I5" i="3"/>
  <c r="K21" i="3"/>
  <c r="I21" i="3"/>
  <c r="K16" i="3"/>
  <c r="I16" i="3"/>
  <c r="K20" i="3"/>
  <c r="I20" i="3"/>
  <c r="K12" i="3"/>
  <c r="I12" i="3"/>
  <c r="K9" i="3"/>
  <c r="I9" i="3"/>
  <c r="K7" i="3"/>
  <c r="I7" i="3"/>
  <c r="K11" i="3"/>
  <c r="I11" i="3"/>
  <c r="K5" i="2"/>
  <c r="I4" i="2"/>
  <c r="I5" i="2"/>
  <c r="I6" i="2"/>
  <c r="L13" i="3" l="1"/>
  <c r="L20" i="3"/>
  <c r="L22" i="3"/>
  <c r="L3" i="3"/>
  <c r="L18" i="3"/>
  <c r="L8" i="3"/>
  <c r="L11" i="3"/>
  <c r="L9" i="3"/>
  <c r="L7" i="3"/>
  <c r="L5" i="3"/>
  <c r="L12" i="3"/>
  <c r="L15" i="3"/>
  <c r="L17" i="3"/>
  <c r="L6" i="3"/>
  <c r="L16" i="3"/>
  <c r="L19" i="3"/>
  <c r="L21" i="3"/>
  <c r="L4" i="3"/>
  <c r="L14" i="3"/>
  <c r="M5" i="2"/>
  <c r="M6" i="2"/>
  <c r="M1048575" i="2" l="1"/>
</calcChain>
</file>

<file path=xl/sharedStrings.xml><?xml version="1.0" encoding="utf-8"?>
<sst xmlns="http://schemas.openxmlformats.org/spreadsheetml/2006/main" count="698" uniqueCount="210">
  <si>
    <t>Öğrenci No</t>
  </si>
  <si>
    <t>ABD*****</t>
  </si>
  <si>
    <t>AHM*****</t>
  </si>
  <si>
    <t>ARZ*****</t>
  </si>
  <si>
    <t>ASL*****</t>
  </si>
  <si>
    <t>AYK*****</t>
  </si>
  <si>
    <t>AYS*****</t>
  </si>
  <si>
    <t>AYŞ*****</t>
  </si>
  <si>
    <t>BAR*****</t>
  </si>
  <si>
    <t>BEG*****</t>
  </si>
  <si>
    <t>BEN*****</t>
  </si>
  <si>
    <t>BEY*****</t>
  </si>
  <si>
    <t>BUĞ*****</t>
  </si>
  <si>
    <t>BUR*****</t>
  </si>
  <si>
    <t>BUS*****</t>
  </si>
  <si>
    <t>DEN*****</t>
  </si>
  <si>
    <t>DOĞ*****</t>
  </si>
  <si>
    <t>ELİ*****</t>
  </si>
  <si>
    <t>EMİ*****</t>
  </si>
  <si>
    <t>EMR*****</t>
  </si>
  <si>
    <t>KÖS*****</t>
  </si>
  <si>
    <t>GÜZ*****</t>
  </si>
  <si>
    <t>HAY*****</t>
  </si>
  <si>
    <t>UÇA*****</t>
  </si>
  <si>
    <t>MER*****</t>
  </si>
  <si>
    <t>KAB*****</t>
  </si>
  <si>
    <t>CÜC*****</t>
  </si>
  <si>
    <t>DEM*****</t>
  </si>
  <si>
    <t>BAŞ*****</t>
  </si>
  <si>
    <t>YIL*****</t>
  </si>
  <si>
    <t>KAY*****</t>
  </si>
  <si>
    <t>ERO*****</t>
  </si>
  <si>
    <t>ÇAK*****</t>
  </si>
  <si>
    <t>DAĞ*****</t>
  </si>
  <si>
    <t>ÇAT*****</t>
  </si>
  <si>
    <t>KAR*****</t>
  </si>
  <si>
    <t>YÜC*****</t>
  </si>
  <si>
    <t>ALT*****</t>
  </si>
  <si>
    <t>SAĞ*****</t>
  </si>
  <si>
    <t>ERC*****</t>
  </si>
  <si>
    <t>PİR*****</t>
  </si>
  <si>
    <t>AKT*****</t>
  </si>
  <si>
    <t>ELM*****</t>
  </si>
  <si>
    <t>İNC*****</t>
  </si>
  <si>
    <t>NAC*****</t>
  </si>
  <si>
    <t>Öğrencinin Adı</t>
  </si>
  <si>
    <t>Öğrencinin Soyadı</t>
  </si>
  <si>
    <t>ENİ*****</t>
  </si>
  <si>
    <t>FAT*****</t>
  </si>
  <si>
    <t>FİR*****</t>
  </si>
  <si>
    <t>FUR*****</t>
  </si>
  <si>
    <t>GİZ*****</t>
  </si>
  <si>
    <t>GÖK*****</t>
  </si>
  <si>
    <t>GÜL*****</t>
  </si>
  <si>
    <t>HÜS*****</t>
  </si>
  <si>
    <t>İRE*****</t>
  </si>
  <si>
    <t>İSM*****</t>
  </si>
  <si>
    <t>KER*****</t>
  </si>
  <si>
    <t>MEH*****</t>
  </si>
  <si>
    <t>MEL*****</t>
  </si>
  <si>
    <t>MUH*****</t>
  </si>
  <si>
    <t>MUR*****</t>
  </si>
  <si>
    <t>MUS*****</t>
  </si>
  <si>
    <t>NİL*****</t>
  </si>
  <si>
    <t>BAY*****</t>
  </si>
  <si>
    <t>ÖZB*****</t>
  </si>
  <si>
    <t>OK*****</t>
  </si>
  <si>
    <t>ALP*****</t>
  </si>
  <si>
    <t>BEK*****</t>
  </si>
  <si>
    <t>KAD*****</t>
  </si>
  <si>
    <t>ALİ*****</t>
  </si>
  <si>
    <t>ARA*****</t>
  </si>
  <si>
    <t>TIK*****</t>
  </si>
  <si>
    <t>AKS*****</t>
  </si>
  <si>
    <t>GED*****</t>
  </si>
  <si>
    <t>AYD*****</t>
  </si>
  <si>
    <t>IŞI*****</t>
  </si>
  <si>
    <t>DİL*****</t>
  </si>
  <si>
    <t>BOY*****</t>
  </si>
  <si>
    <t>ŞEK*****</t>
  </si>
  <si>
    <t>GÜR*****</t>
  </si>
  <si>
    <t>MAZ*****</t>
  </si>
  <si>
    <t>KIL*****</t>
  </si>
  <si>
    <t>YAM*****</t>
  </si>
  <si>
    <t>BOZ*****</t>
  </si>
  <si>
    <t>İLH*****</t>
  </si>
  <si>
    <t>SAY*****</t>
  </si>
  <si>
    <t>MOL*****</t>
  </si>
  <si>
    <t>OSM*****</t>
  </si>
  <si>
    <t>OZA*****</t>
  </si>
  <si>
    <t>ÖME*****</t>
  </si>
  <si>
    <t>ÖYK*****</t>
  </si>
  <si>
    <t>RAN*****</t>
  </si>
  <si>
    <t>SAF*****</t>
  </si>
  <si>
    <t>SAN*****</t>
  </si>
  <si>
    <t>SED*****</t>
  </si>
  <si>
    <t>SEH*****</t>
  </si>
  <si>
    <t>SEM*****</t>
  </si>
  <si>
    <t>SİN*****</t>
  </si>
  <si>
    <t>SUD*****</t>
  </si>
  <si>
    <t>SÜM*****</t>
  </si>
  <si>
    <t>ŞAF*****</t>
  </si>
  <si>
    <t>ŞEY*****</t>
  </si>
  <si>
    <t>TUN*****</t>
  </si>
  <si>
    <t>UĞU*****</t>
  </si>
  <si>
    <t>UMU*****</t>
  </si>
  <si>
    <t>ÜLK*****</t>
  </si>
  <si>
    <t>ÜMR*****</t>
  </si>
  <si>
    <t>VİL*****</t>
  </si>
  <si>
    <t>YAV*****</t>
  </si>
  <si>
    <t>YEŞ*****</t>
  </si>
  <si>
    <t>ZEY*****</t>
  </si>
  <si>
    <t>UZU*****</t>
  </si>
  <si>
    <t>SAV*****</t>
  </si>
  <si>
    <t>EFE*****</t>
  </si>
  <si>
    <t>TAN*****</t>
  </si>
  <si>
    <t>TEM*****</t>
  </si>
  <si>
    <t>GÖR*****</t>
  </si>
  <si>
    <t>KÜP*****</t>
  </si>
  <si>
    <t>DAR*****</t>
  </si>
  <si>
    <t>GÜÇ*****</t>
  </si>
  <si>
    <t>AK*****</t>
  </si>
  <si>
    <t>KES*****</t>
  </si>
  <si>
    <t>ERT*****</t>
  </si>
  <si>
    <t>ŞEN*****</t>
  </si>
  <si>
    <t>UST*****</t>
  </si>
  <si>
    <t>ŞİM*****</t>
  </si>
  <si>
    <t>AVC*****</t>
  </si>
  <si>
    <t>YAZ*****</t>
  </si>
  <si>
    <t>ŞAH*****</t>
  </si>
  <si>
    <t>DUR*****</t>
  </si>
  <si>
    <t>ÖZL*****</t>
  </si>
  <si>
    <t>Yazılı Sınav Sonucu</t>
  </si>
  <si>
    <t>Sınava Girmedi</t>
  </si>
  <si>
    <t>Sözlü Sınav Durumu</t>
  </si>
  <si>
    <t>Sınava Giremez</t>
  </si>
  <si>
    <t>Sınava Girebilir</t>
  </si>
  <si>
    <t>Hukuk Fakültesi</t>
  </si>
  <si>
    <t>Bölüm/Program</t>
  </si>
  <si>
    <t>Hukuk</t>
  </si>
  <si>
    <t xml:space="preserve">Fatih Eğitim Fakültesi </t>
  </si>
  <si>
    <t>İngilizce Öğretmenliği</t>
  </si>
  <si>
    <t>Müzik Öğretmenliği</t>
  </si>
  <si>
    <t>İletişim Fakültesi</t>
  </si>
  <si>
    <t>Halkla İlişkiler ve Reklamcılık</t>
  </si>
  <si>
    <t>Spor Bilimleri Fakültesi</t>
  </si>
  <si>
    <t>Antrenörlük</t>
  </si>
  <si>
    <t>Fen Bilgisi Öğretmenliği</t>
  </si>
  <si>
    <t>Beden Eğitimi ve Spor Öğretmenliği</t>
  </si>
  <si>
    <t>Rehberlik ve Psikolojik Danışmanlık</t>
  </si>
  <si>
    <t>Özel Eğitim Öğretmenliği</t>
  </si>
  <si>
    <t>Spor Yöneticiliği</t>
  </si>
  <si>
    <t>Sınıf Öğretmenliği</t>
  </si>
  <si>
    <t>Fakülte/Yüksekokul</t>
  </si>
  <si>
    <t>Tonya Meslek Yüksekokulu</t>
  </si>
  <si>
    <t>İlk ve Acil Yardım</t>
  </si>
  <si>
    <t>Lisansüstü Eğitim Enstitüsü</t>
  </si>
  <si>
    <t>Bilgisayar ve Öğretim Teknolojileri Eğitimi (YL)</t>
  </si>
  <si>
    <t>Özel Eğitim (YL)</t>
  </si>
  <si>
    <t>Halkla İlişkiler ve Reklamcılık (YL)</t>
  </si>
  <si>
    <t>Beşikdüzü Meslek Yüksekokulu</t>
  </si>
  <si>
    <t xml:space="preserve">Dış Ticaret </t>
  </si>
  <si>
    <t>Kimya Eğitimi (YL)</t>
  </si>
  <si>
    <t xml:space="preserve">Baraj Puanının Altında Sınava Giremez </t>
  </si>
  <si>
    <t>2021-2022 Erasmus+ Öğrenci Öğrenim Hareketliliği ve Staj Hareketliliği Kapsamında Gerçekleştirilen Yazılı Sınav Sonuçları ve Sözlü Sınav Durumları</t>
  </si>
  <si>
    <t xml:space="preserve">Sözlü Sınav Yeri </t>
  </si>
  <si>
    <t>Sözlü Sınav Saati</t>
  </si>
  <si>
    <t>09.00 - 09.10</t>
  </si>
  <si>
    <t>Fatih Eğitim Fakültesi C Blok CD-01</t>
  </si>
  <si>
    <t>Fatih Eğitim Fakültesi C Blok CD-02</t>
  </si>
  <si>
    <t>Fatih Eğitim Fakültesi C Blok CD-03</t>
  </si>
  <si>
    <t>Fatih Eğitim Fakültesi C Blok CD-04</t>
  </si>
  <si>
    <t>09.15 - 09.25</t>
  </si>
  <si>
    <t>09.30 - 09.40</t>
  </si>
  <si>
    <t>09.45 - 09.55</t>
  </si>
  <si>
    <t>10.00 - 10.10</t>
  </si>
  <si>
    <t>10.15 - 10.25</t>
  </si>
  <si>
    <t>10.30 - 10.40</t>
  </si>
  <si>
    <t>10.45 - 10.55</t>
  </si>
  <si>
    <t>11.00 - 11.10</t>
  </si>
  <si>
    <t>11.15 - 11.25</t>
  </si>
  <si>
    <t>11.30 - 11.45</t>
  </si>
  <si>
    <t>Sözlü Sınav Sonucu</t>
  </si>
  <si>
    <t>Akademik Not Ortalaması</t>
  </si>
  <si>
    <t xml:space="preserve">Erasmus+ Nihai Puanı </t>
  </si>
  <si>
    <t>Dil Puanı</t>
  </si>
  <si>
    <t>Yüzlük Sistem Karşılığı</t>
  </si>
  <si>
    <t>AÇIKLAMA</t>
  </si>
  <si>
    <t>ASİL</t>
  </si>
  <si>
    <t>YEDEK</t>
  </si>
  <si>
    <t>ÖC*****</t>
  </si>
  <si>
    <t>Müzik Eğitimi (DR)</t>
  </si>
  <si>
    <t>Ek Değerlendirme</t>
  </si>
  <si>
    <t>10 Puan AFAD (+)</t>
  </si>
  <si>
    <t>SEL*****</t>
  </si>
  <si>
    <t>ALİ****</t>
  </si>
  <si>
    <t>Fen Bilgisi Eğitimi (DR)</t>
  </si>
  <si>
    <t>TİM*****</t>
  </si>
  <si>
    <t>Asil 1 - Jeunesses Musicales International</t>
  </si>
  <si>
    <t>Asil 2 - UNIVERSITA DEGLI STUDI DI PERUGIA</t>
  </si>
  <si>
    <t>Asil 3 - UNIVERSITY ST KLIMENT OHRIDSKI BITOLA</t>
  </si>
  <si>
    <t>Asil 4 - UNIVERSITY ST KLIMENT OHRIDSKI BITOLA</t>
  </si>
  <si>
    <t>Yedek 1 - Europass Teacher Academy Finland</t>
  </si>
  <si>
    <t>Bilgisayar ve Öğretim Teknolojileri Eğitimi (DR)</t>
  </si>
  <si>
    <t>YOK</t>
  </si>
  <si>
    <t>10 Puan Hareketlilik (-)</t>
  </si>
  <si>
    <t>SER*****</t>
  </si>
  <si>
    <t>CEM*****</t>
  </si>
  <si>
    <t>MİR*****</t>
  </si>
  <si>
    <t>Beden Eğitimi ve Spor (DR)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</si>
</sst>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5700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</cellStyleXfs>
  <cellXfs count="22">
    <xf numFmtId="0" fontId="0" fillId="0" borderId="0" xfId="0"/>
    <xf numFmtId="0" fontId="1" fillId="2" borderId="1" xfId="0" applyFont="1" applyFill="1" applyBorder="1"/>
    <xf numFmtId="0" fontId="4" fillId="4" borderId="1" xfId="2" applyBorder="1" applyAlignment="1">
      <alignment horizontal="left" vertical="center"/>
    </xf>
    <xf numFmtId="0" fontId="4" fillId="4" borderId="1" xfId="2" applyBorder="1"/>
    <xf numFmtId="0" fontId="4" fillId="4" borderId="1" xfId="2" applyBorder="1" applyAlignment="1">
      <alignment horizontal="center" vertical="center"/>
    </xf>
    <xf numFmtId="0" fontId="3" fillId="3" borderId="1" xfId="1" applyBorder="1" applyAlignment="1">
      <alignment horizontal="left" vertical="center"/>
    </xf>
    <xf numFmtId="0" fontId="3" fillId="3" borderId="1" xfId="1" applyBorder="1"/>
    <xf numFmtId="0" fontId="3" fillId="3" borderId="1" xfId="1" applyBorder="1" applyAlignment="1">
      <alignment horizontal="center" vertical="center"/>
    </xf>
    <xf numFmtId="0" fontId="3" fillId="3" borderId="1" xfId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4" borderId="1" xfId="2" applyBorder="1" applyAlignment="1">
      <alignment horizontal="left" vertical="top"/>
    </xf>
    <xf numFmtId="0" fontId="4" fillId="4" borderId="1" xfId="2" applyBorder="1" applyAlignment="1">
      <alignment horizontal="left"/>
    </xf>
    <xf numFmtId="0" fontId="3" fillId="3" borderId="1" xfId="1" applyBorder="1" applyAlignment="1">
      <alignment horizontal="left" vertical="top"/>
    </xf>
    <xf numFmtId="0" fontId="3" fillId="3" borderId="1" xfId="1" applyBorder="1" applyAlignment="1">
      <alignment horizontal="left"/>
    </xf>
    <xf numFmtId="0" fontId="5" fillId="5" borderId="1" xfId="3" applyBorder="1" applyAlignment="1">
      <alignment horizontal="left" vertical="top"/>
    </xf>
    <xf numFmtId="0" fontId="5" fillId="5" borderId="1" xfId="3" applyBorder="1"/>
    <xf numFmtId="0" fontId="5" fillId="5" borderId="1" xfId="3" applyBorder="1" applyAlignment="1">
      <alignment horizontal="left" vertical="center"/>
    </xf>
    <xf numFmtId="0" fontId="5" fillId="5" borderId="1" xfId="3" applyBorder="1" applyAlignment="1">
      <alignment horizontal="center" vertical="center"/>
    </xf>
    <xf numFmtId="0" fontId="5" fillId="5" borderId="1" xfId="3" applyBorder="1" applyAlignment="1">
      <alignment horizontal="left"/>
    </xf>
    <xf numFmtId="0" fontId="5" fillId="5" borderId="2" xfId="3" applyBorder="1"/>
    <xf numFmtId="0" fontId="5" fillId="5" borderId="1" xfId="3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4">
    <cellStyle name="İyi" xfId="1" builtinId="26"/>
    <cellStyle name="Kötü" xfId="2" builtinId="27"/>
    <cellStyle name="Normal" xfId="0" builtinId="0"/>
    <cellStyle name="Nötr" xfId="3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88B63-CA2A-4188-848B-61CE2E5064C0}">
  <dimension ref="B2:J88"/>
  <sheetViews>
    <sheetView topLeftCell="A13" zoomScale="90" zoomScaleNormal="90" workbookViewId="0">
      <selection activeCell="B5" sqref="B5"/>
    </sheetView>
  </sheetViews>
  <sheetFormatPr defaultRowHeight="15" x14ac:dyDescent="0.25"/>
  <cols>
    <col min="2" max="2" width="10.85546875" bestFit="1" customWidth="1"/>
    <col min="3" max="3" width="14.28515625" bestFit="1" customWidth="1"/>
    <col min="4" max="4" width="17.28515625" bestFit="1" customWidth="1"/>
    <col min="5" max="5" width="29" bestFit="1" customWidth="1"/>
    <col min="6" max="6" width="42.85546875" bestFit="1" customWidth="1"/>
    <col min="7" max="7" width="18" bestFit="1" customWidth="1"/>
    <col min="8" max="8" width="35.5703125" bestFit="1" customWidth="1"/>
    <col min="9" max="9" width="33.28515625" bestFit="1" customWidth="1"/>
    <col min="10" max="10" width="15.7109375" bestFit="1" customWidth="1"/>
  </cols>
  <sheetData>
    <row r="2" spans="2:10" ht="18.75" customHeight="1" x14ac:dyDescent="0.25">
      <c r="B2" s="21" t="s">
        <v>164</v>
      </c>
      <c r="C2" s="21"/>
      <c r="D2" s="21"/>
      <c r="E2" s="21"/>
      <c r="F2" s="21"/>
      <c r="G2" s="21"/>
      <c r="H2" s="21"/>
      <c r="I2" s="21"/>
      <c r="J2" s="21"/>
    </row>
    <row r="3" spans="2:10" ht="18.75" customHeight="1" x14ac:dyDescent="0.25">
      <c r="B3" s="21"/>
      <c r="C3" s="21"/>
      <c r="D3" s="21"/>
      <c r="E3" s="21"/>
      <c r="F3" s="21"/>
      <c r="G3" s="21"/>
      <c r="H3" s="21"/>
      <c r="I3" s="21"/>
      <c r="J3" s="21"/>
    </row>
    <row r="5" spans="2:10" x14ac:dyDescent="0.25">
      <c r="B5" s="1" t="s">
        <v>0</v>
      </c>
      <c r="C5" s="1" t="s">
        <v>45</v>
      </c>
      <c r="D5" s="1" t="s">
        <v>46</v>
      </c>
      <c r="E5" s="1" t="s">
        <v>153</v>
      </c>
      <c r="F5" s="1" t="s">
        <v>138</v>
      </c>
      <c r="G5" s="9" t="s">
        <v>132</v>
      </c>
      <c r="H5" s="9" t="s">
        <v>134</v>
      </c>
      <c r="I5" s="1" t="s">
        <v>165</v>
      </c>
      <c r="J5" s="1" t="s">
        <v>166</v>
      </c>
    </row>
    <row r="6" spans="2:10" x14ac:dyDescent="0.25">
      <c r="B6" s="12">
        <v>200115029</v>
      </c>
      <c r="C6" s="6" t="s">
        <v>50</v>
      </c>
      <c r="D6" s="6" t="s">
        <v>69</v>
      </c>
      <c r="E6" s="6" t="s">
        <v>140</v>
      </c>
      <c r="F6" s="5" t="s">
        <v>141</v>
      </c>
      <c r="G6" s="7">
        <v>96</v>
      </c>
      <c r="H6" s="8" t="s">
        <v>136</v>
      </c>
      <c r="I6" s="6" t="s">
        <v>168</v>
      </c>
      <c r="J6" s="6" t="s">
        <v>167</v>
      </c>
    </row>
    <row r="7" spans="2:10" x14ac:dyDescent="0.25">
      <c r="B7" s="13">
        <v>200115042</v>
      </c>
      <c r="C7" s="6" t="s">
        <v>95</v>
      </c>
      <c r="D7" s="6" t="s">
        <v>75</v>
      </c>
      <c r="E7" s="6" t="s">
        <v>140</v>
      </c>
      <c r="F7" s="5" t="s">
        <v>141</v>
      </c>
      <c r="G7" s="7">
        <v>96</v>
      </c>
      <c r="H7" s="8" t="s">
        <v>136</v>
      </c>
      <c r="I7" s="6" t="s">
        <v>169</v>
      </c>
      <c r="J7" s="6" t="s">
        <v>167</v>
      </c>
    </row>
    <row r="8" spans="2:10" x14ac:dyDescent="0.25">
      <c r="B8" s="13">
        <v>190115008</v>
      </c>
      <c r="C8" s="6" t="s">
        <v>100</v>
      </c>
      <c r="D8" s="6" t="s">
        <v>80</v>
      </c>
      <c r="E8" s="6" t="s">
        <v>140</v>
      </c>
      <c r="F8" s="5" t="s">
        <v>141</v>
      </c>
      <c r="G8" s="7">
        <v>96</v>
      </c>
      <c r="H8" s="8" t="s">
        <v>136</v>
      </c>
      <c r="I8" s="6" t="s">
        <v>170</v>
      </c>
      <c r="J8" s="6" t="s">
        <v>167</v>
      </c>
    </row>
    <row r="9" spans="2:10" x14ac:dyDescent="0.25">
      <c r="B9" s="13">
        <v>190115037</v>
      </c>
      <c r="C9" s="6" t="s">
        <v>106</v>
      </c>
      <c r="D9" s="6" t="s">
        <v>126</v>
      </c>
      <c r="E9" s="6" t="s">
        <v>140</v>
      </c>
      <c r="F9" s="5" t="s">
        <v>141</v>
      </c>
      <c r="G9" s="7">
        <v>94</v>
      </c>
      <c r="H9" s="8" t="s">
        <v>136</v>
      </c>
      <c r="I9" s="6" t="s">
        <v>171</v>
      </c>
      <c r="J9" s="6" t="s">
        <v>167</v>
      </c>
    </row>
    <row r="10" spans="2:10" x14ac:dyDescent="0.25">
      <c r="B10" s="5">
        <v>190115025</v>
      </c>
      <c r="C10" s="6" t="s">
        <v>7</v>
      </c>
      <c r="D10" s="6" t="s">
        <v>27</v>
      </c>
      <c r="E10" s="6" t="s">
        <v>140</v>
      </c>
      <c r="F10" s="12" t="s">
        <v>141</v>
      </c>
      <c r="G10" s="7">
        <v>92</v>
      </c>
      <c r="H10" s="8" t="s">
        <v>136</v>
      </c>
      <c r="I10" s="6" t="s">
        <v>168</v>
      </c>
      <c r="J10" s="6" t="s">
        <v>172</v>
      </c>
    </row>
    <row r="11" spans="2:10" x14ac:dyDescent="0.25">
      <c r="B11" s="12">
        <v>380583</v>
      </c>
      <c r="C11" s="6" t="s">
        <v>54</v>
      </c>
      <c r="D11" s="6" t="s">
        <v>74</v>
      </c>
      <c r="E11" s="6" t="s">
        <v>140</v>
      </c>
      <c r="F11" s="5" t="s">
        <v>141</v>
      </c>
      <c r="G11" s="7">
        <v>92</v>
      </c>
      <c r="H11" s="8" t="s">
        <v>136</v>
      </c>
      <c r="I11" s="6" t="s">
        <v>169</v>
      </c>
      <c r="J11" s="6" t="s">
        <v>172</v>
      </c>
    </row>
    <row r="12" spans="2:10" x14ac:dyDescent="0.25">
      <c r="B12" s="12">
        <v>380550</v>
      </c>
      <c r="C12" s="6" t="s">
        <v>57</v>
      </c>
      <c r="D12" s="6" t="s">
        <v>77</v>
      </c>
      <c r="E12" s="6" t="s">
        <v>140</v>
      </c>
      <c r="F12" s="5" t="s">
        <v>141</v>
      </c>
      <c r="G12" s="7">
        <v>92</v>
      </c>
      <c r="H12" s="8" t="s">
        <v>136</v>
      </c>
      <c r="I12" s="6" t="s">
        <v>170</v>
      </c>
      <c r="J12" s="6" t="s">
        <v>172</v>
      </c>
    </row>
    <row r="13" spans="2:10" x14ac:dyDescent="0.25">
      <c r="B13" s="13">
        <v>200115043</v>
      </c>
      <c r="C13" s="6" t="s">
        <v>94</v>
      </c>
      <c r="D13" s="6" t="s">
        <v>116</v>
      </c>
      <c r="E13" s="6" t="s">
        <v>140</v>
      </c>
      <c r="F13" s="5" t="s">
        <v>141</v>
      </c>
      <c r="G13" s="7">
        <v>92</v>
      </c>
      <c r="H13" s="8" t="s">
        <v>136</v>
      </c>
      <c r="I13" s="6" t="s">
        <v>171</v>
      </c>
      <c r="J13" s="6" t="s">
        <v>172</v>
      </c>
    </row>
    <row r="14" spans="2:10" x14ac:dyDescent="0.25">
      <c r="B14" s="5">
        <v>366419</v>
      </c>
      <c r="C14" s="6" t="s">
        <v>3</v>
      </c>
      <c r="D14" s="6" t="s">
        <v>23</v>
      </c>
      <c r="E14" s="6" t="s">
        <v>140</v>
      </c>
      <c r="F14" s="12" t="s">
        <v>141</v>
      </c>
      <c r="G14" s="7">
        <v>90</v>
      </c>
      <c r="H14" s="8" t="s">
        <v>136</v>
      </c>
      <c r="I14" s="6" t="s">
        <v>170</v>
      </c>
      <c r="J14" s="6" t="s">
        <v>173</v>
      </c>
    </row>
    <row r="15" spans="2:10" x14ac:dyDescent="0.25">
      <c r="B15" s="5">
        <v>190115013</v>
      </c>
      <c r="C15" s="6" t="s">
        <v>6</v>
      </c>
      <c r="D15" s="6" t="s">
        <v>26</v>
      </c>
      <c r="E15" s="6" t="s">
        <v>140</v>
      </c>
      <c r="F15" s="12" t="s">
        <v>141</v>
      </c>
      <c r="G15" s="7">
        <v>90</v>
      </c>
      <c r="H15" s="8" t="s">
        <v>136</v>
      </c>
      <c r="I15" s="6" t="s">
        <v>171</v>
      </c>
      <c r="J15" s="6" t="s">
        <v>173</v>
      </c>
    </row>
    <row r="16" spans="2:10" x14ac:dyDescent="0.25">
      <c r="B16" s="13">
        <v>190115002</v>
      </c>
      <c r="C16" s="6" t="s">
        <v>101</v>
      </c>
      <c r="D16" s="6" t="s">
        <v>121</v>
      </c>
      <c r="E16" s="6" t="s">
        <v>140</v>
      </c>
      <c r="F16" s="5" t="s">
        <v>141</v>
      </c>
      <c r="G16" s="7">
        <v>92</v>
      </c>
      <c r="H16" s="8" t="s">
        <v>136</v>
      </c>
      <c r="I16" s="6" t="s">
        <v>168</v>
      </c>
      <c r="J16" s="6" t="s">
        <v>173</v>
      </c>
    </row>
    <row r="17" spans="2:10" x14ac:dyDescent="0.25">
      <c r="B17" s="13">
        <v>380573</v>
      </c>
      <c r="C17" s="6" t="s">
        <v>109</v>
      </c>
      <c r="D17" s="6" t="s">
        <v>129</v>
      </c>
      <c r="E17" s="6" t="s">
        <v>140</v>
      </c>
      <c r="F17" s="5" t="s">
        <v>141</v>
      </c>
      <c r="G17" s="7">
        <v>92</v>
      </c>
      <c r="H17" s="8" t="s">
        <v>136</v>
      </c>
      <c r="I17" s="6" t="s">
        <v>169</v>
      </c>
      <c r="J17" s="6" t="s">
        <v>173</v>
      </c>
    </row>
    <row r="18" spans="2:10" x14ac:dyDescent="0.25">
      <c r="B18" s="5">
        <v>190115014</v>
      </c>
      <c r="C18" s="6" t="s">
        <v>11</v>
      </c>
      <c r="D18" s="6" t="s">
        <v>31</v>
      </c>
      <c r="E18" s="6" t="s">
        <v>140</v>
      </c>
      <c r="F18" s="12" t="s">
        <v>141</v>
      </c>
      <c r="G18" s="7">
        <v>90</v>
      </c>
      <c r="H18" s="8" t="s">
        <v>136</v>
      </c>
      <c r="I18" s="6" t="s">
        <v>168</v>
      </c>
      <c r="J18" s="6" t="s">
        <v>174</v>
      </c>
    </row>
    <row r="19" spans="2:10" x14ac:dyDescent="0.25">
      <c r="B19" s="12">
        <v>389788</v>
      </c>
      <c r="C19" s="6" t="s">
        <v>50</v>
      </c>
      <c r="D19" s="6" t="s">
        <v>68</v>
      </c>
      <c r="E19" s="6" t="s">
        <v>145</v>
      </c>
      <c r="F19" s="5" t="s">
        <v>146</v>
      </c>
      <c r="G19" s="7">
        <v>90</v>
      </c>
      <c r="H19" s="8" t="s">
        <v>136</v>
      </c>
      <c r="I19" s="6" t="s">
        <v>169</v>
      </c>
      <c r="J19" s="6" t="s">
        <v>174</v>
      </c>
    </row>
    <row r="20" spans="2:10" x14ac:dyDescent="0.25">
      <c r="B20" s="13">
        <v>366431</v>
      </c>
      <c r="C20" s="6" t="s">
        <v>94</v>
      </c>
      <c r="D20" s="6" t="s">
        <v>30</v>
      </c>
      <c r="E20" s="6" t="s">
        <v>140</v>
      </c>
      <c r="F20" s="5" t="s">
        <v>141</v>
      </c>
      <c r="G20" s="7">
        <v>90</v>
      </c>
      <c r="H20" s="8" t="s">
        <v>136</v>
      </c>
      <c r="I20" s="6" t="s">
        <v>170</v>
      </c>
      <c r="J20" s="6" t="s">
        <v>174</v>
      </c>
    </row>
    <row r="21" spans="2:10" x14ac:dyDescent="0.25">
      <c r="B21" s="13">
        <v>190115015</v>
      </c>
      <c r="C21" s="6" t="s">
        <v>96</v>
      </c>
      <c r="D21" s="6" t="s">
        <v>117</v>
      </c>
      <c r="E21" s="6" t="s">
        <v>140</v>
      </c>
      <c r="F21" s="5" t="s">
        <v>141</v>
      </c>
      <c r="G21" s="7">
        <v>88</v>
      </c>
      <c r="H21" s="8" t="s">
        <v>136</v>
      </c>
      <c r="I21" s="6" t="s">
        <v>171</v>
      </c>
      <c r="J21" s="6" t="s">
        <v>174</v>
      </c>
    </row>
    <row r="22" spans="2:10" x14ac:dyDescent="0.25">
      <c r="B22" s="5">
        <v>381367</v>
      </c>
      <c r="C22" s="6" t="s">
        <v>2</v>
      </c>
      <c r="D22" s="6" t="s">
        <v>21</v>
      </c>
      <c r="E22" s="6" t="s">
        <v>137</v>
      </c>
      <c r="F22" s="12" t="s">
        <v>139</v>
      </c>
      <c r="G22" s="7">
        <v>74</v>
      </c>
      <c r="H22" s="8" t="s">
        <v>136</v>
      </c>
      <c r="I22" s="6" t="s">
        <v>171</v>
      </c>
      <c r="J22" s="6" t="s">
        <v>175</v>
      </c>
    </row>
    <row r="23" spans="2:10" x14ac:dyDescent="0.25">
      <c r="B23" s="5">
        <v>390382</v>
      </c>
      <c r="C23" s="6" t="s">
        <v>7</v>
      </c>
      <c r="D23" s="6" t="s">
        <v>27</v>
      </c>
      <c r="E23" s="6" t="s">
        <v>143</v>
      </c>
      <c r="F23" s="12" t="s">
        <v>144</v>
      </c>
      <c r="G23" s="7">
        <v>80</v>
      </c>
      <c r="H23" s="8" t="s">
        <v>136</v>
      </c>
      <c r="I23" s="6" t="s">
        <v>169</v>
      </c>
      <c r="J23" s="6" t="s">
        <v>175</v>
      </c>
    </row>
    <row r="24" spans="2:10" x14ac:dyDescent="0.25">
      <c r="B24" s="12">
        <v>190301096</v>
      </c>
      <c r="C24" s="6" t="s">
        <v>52</v>
      </c>
      <c r="D24" s="6" t="s">
        <v>71</v>
      </c>
      <c r="E24" s="6" t="s">
        <v>137</v>
      </c>
      <c r="F24" s="5" t="s">
        <v>139</v>
      </c>
      <c r="G24" s="7">
        <v>84</v>
      </c>
      <c r="H24" s="8" t="s">
        <v>136</v>
      </c>
      <c r="I24" s="6" t="s">
        <v>168</v>
      </c>
      <c r="J24" s="6" t="s">
        <v>175</v>
      </c>
    </row>
    <row r="25" spans="2:10" x14ac:dyDescent="0.25">
      <c r="B25" s="12">
        <v>190301035</v>
      </c>
      <c r="C25" s="6" t="s">
        <v>55</v>
      </c>
      <c r="D25" s="6" t="s">
        <v>75</v>
      </c>
      <c r="E25" s="6" t="s">
        <v>137</v>
      </c>
      <c r="F25" s="5" t="s">
        <v>139</v>
      </c>
      <c r="G25" s="7">
        <v>76</v>
      </c>
      <c r="H25" s="8" t="s">
        <v>136</v>
      </c>
      <c r="I25" s="6" t="s">
        <v>170</v>
      </c>
      <c r="J25" s="6" t="s">
        <v>175</v>
      </c>
    </row>
    <row r="26" spans="2:10" x14ac:dyDescent="0.25">
      <c r="B26" s="5">
        <v>200301172</v>
      </c>
      <c r="C26" s="6" t="s">
        <v>3</v>
      </c>
      <c r="D26" s="6" t="s">
        <v>22</v>
      </c>
      <c r="E26" s="6" t="s">
        <v>137</v>
      </c>
      <c r="F26" s="12" t="s">
        <v>139</v>
      </c>
      <c r="G26" s="7">
        <v>74</v>
      </c>
      <c r="H26" s="8" t="s">
        <v>136</v>
      </c>
      <c r="I26" s="6" t="s">
        <v>168</v>
      </c>
      <c r="J26" s="6" t="s">
        <v>176</v>
      </c>
    </row>
    <row r="27" spans="2:10" x14ac:dyDescent="0.25">
      <c r="B27" s="5">
        <v>373549</v>
      </c>
      <c r="C27" s="6" t="s">
        <v>5</v>
      </c>
      <c r="D27" s="6" t="s">
        <v>25</v>
      </c>
      <c r="E27" s="6" t="s">
        <v>140</v>
      </c>
      <c r="F27" s="12" t="s">
        <v>141</v>
      </c>
      <c r="G27" s="7">
        <v>72</v>
      </c>
      <c r="H27" s="8" t="s">
        <v>136</v>
      </c>
      <c r="I27" s="6" t="s">
        <v>169</v>
      </c>
      <c r="J27" s="6" t="s">
        <v>176</v>
      </c>
    </row>
    <row r="28" spans="2:10" x14ac:dyDescent="0.25">
      <c r="B28" s="12">
        <v>367011</v>
      </c>
      <c r="C28" s="6" t="s">
        <v>51</v>
      </c>
      <c r="D28" s="6" t="s">
        <v>70</v>
      </c>
      <c r="E28" s="6" t="s">
        <v>140</v>
      </c>
      <c r="F28" s="5" t="s">
        <v>152</v>
      </c>
      <c r="G28" s="7">
        <v>70</v>
      </c>
      <c r="H28" s="8" t="s">
        <v>136</v>
      </c>
      <c r="I28" s="6" t="s">
        <v>170</v>
      </c>
      <c r="J28" s="6" t="s">
        <v>176</v>
      </c>
    </row>
    <row r="29" spans="2:10" x14ac:dyDescent="0.25">
      <c r="B29" s="12">
        <v>190301184</v>
      </c>
      <c r="C29" s="6" t="s">
        <v>52</v>
      </c>
      <c r="D29" s="6" t="s">
        <v>72</v>
      </c>
      <c r="E29" s="6" t="s">
        <v>137</v>
      </c>
      <c r="F29" s="5" t="s">
        <v>139</v>
      </c>
      <c r="G29" s="7">
        <v>70</v>
      </c>
      <c r="H29" s="8" t="s">
        <v>136</v>
      </c>
      <c r="I29" s="6" t="s">
        <v>171</v>
      </c>
      <c r="J29" s="6" t="s">
        <v>176</v>
      </c>
    </row>
    <row r="30" spans="2:10" x14ac:dyDescent="0.25">
      <c r="B30" s="5">
        <v>190115035</v>
      </c>
      <c r="C30" s="6" t="s">
        <v>12</v>
      </c>
      <c r="D30" s="6" t="s">
        <v>32</v>
      </c>
      <c r="E30" s="6" t="s">
        <v>140</v>
      </c>
      <c r="F30" s="12" t="s">
        <v>141</v>
      </c>
      <c r="G30" s="7">
        <v>68</v>
      </c>
      <c r="H30" s="8" t="s">
        <v>136</v>
      </c>
      <c r="I30" s="6" t="s">
        <v>169</v>
      </c>
      <c r="J30" s="6" t="s">
        <v>177</v>
      </c>
    </row>
    <row r="31" spans="2:10" x14ac:dyDescent="0.25">
      <c r="B31" s="12">
        <v>200301038</v>
      </c>
      <c r="C31" s="6" t="s">
        <v>58</v>
      </c>
      <c r="D31" s="6" t="s">
        <v>37</v>
      </c>
      <c r="E31" s="6" t="s">
        <v>137</v>
      </c>
      <c r="F31" s="5" t="s">
        <v>139</v>
      </c>
      <c r="G31" s="7">
        <v>70</v>
      </c>
      <c r="H31" s="8" t="s">
        <v>136</v>
      </c>
      <c r="I31" s="6" t="s">
        <v>168</v>
      </c>
      <c r="J31" s="6" t="s">
        <v>177</v>
      </c>
    </row>
    <row r="32" spans="2:10" x14ac:dyDescent="0.25">
      <c r="B32" s="13">
        <v>200107044</v>
      </c>
      <c r="C32" s="6" t="s">
        <v>92</v>
      </c>
      <c r="D32" s="6" t="s">
        <v>104</v>
      </c>
      <c r="E32" s="6" t="s">
        <v>140</v>
      </c>
      <c r="F32" s="5" t="s">
        <v>147</v>
      </c>
      <c r="G32" s="7">
        <v>68</v>
      </c>
      <c r="H32" s="8" t="s">
        <v>136</v>
      </c>
      <c r="I32" s="6" t="s">
        <v>170</v>
      </c>
      <c r="J32" s="6" t="s">
        <v>177</v>
      </c>
    </row>
    <row r="33" spans="2:10" x14ac:dyDescent="0.25">
      <c r="B33" s="13">
        <v>200102039</v>
      </c>
      <c r="C33" s="6" t="s">
        <v>111</v>
      </c>
      <c r="D33" s="6" t="s">
        <v>131</v>
      </c>
      <c r="E33" s="6" t="s">
        <v>140</v>
      </c>
      <c r="F33" s="5" t="s">
        <v>149</v>
      </c>
      <c r="G33" s="7">
        <v>68</v>
      </c>
      <c r="H33" s="8" t="s">
        <v>136</v>
      </c>
      <c r="I33" s="6" t="s">
        <v>171</v>
      </c>
      <c r="J33" s="6" t="s">
        <v>177</v>
      </c>
    </row>
    <row r="34" spans="2:10" x14ac:dyDescent="0.25">
      <c r="B34" s="5">
        <v>190301181</v>
      </c>
      <c r="C34" s="6" t="s">
        <v>9</v>
      </c>
      <c r="D34" s="6" t="s">
        <v>29</v>
      </c>
      <c r="E34" s="6" t="s">
        <v>137</v>
      </c>
      <c r="F34" s="12" t="s">
        <v>139</v>
      </c>
      <c r="G34" s="7">
        <v>56</v>
      </c>
      <c r="H34" s="8" t="s">
        <v>136</v>
      </c>
      <c r="I34" s="6" t="s">
        <v>169</v>
      </c>
      <c r="J34" s="6" t="s">
        <v>178</v>
      </c>
    </row>
    <row r="35" spans="2:10" x14ac:dyDescent="0.25">
      <c r="B35" s="12">
        <v>190301005</v>
      </c>
      <c r="C35" s="6" t="s">
        <v>24</v>
      </c>
      <c r="D35" s="6" t="s">
        <v>83</v>
      </c>
      <c r="E35" s="6" t="s">
        <v>137</v>
      </c>
      <c r="F35" s="5" t="s">
        <v>139</v>
      </c>
      <c r="G35" s="7">
        <v>56</v>
      </c>
      <c r="H35" s="8" t="s">
        <v>136</v>
      </c>
      <c r="I35" s="6" t="s">
        <v>170</v>
      </c>
      <c r="J35" s="6" t="s">
        <v>178</v>
      </c>
    </row>
    <row r="36" spans="2:10" x14ac:dyDescent="0.25">
      <c r="B36" s="12">
        <v>200103016</v>
      </c>
      <c r="C36" s="6" t="s">
        <v>61</v>
      </c>
      <c r="D36" s="6" t="s">
        <v>20</v>
      </c>
      <c r="E36" s="6" t="s">
        <v>140</v>
      </c>
      <c r="F36" s="5" t="s">
        <v>142</v>
      </c>
      <c r="G36" s="7">
        <v>54</v>
      </c>
      <c r="H36" s="8" t="s">
        <v>136</v>
      </c>
      <c r="I36" s="6" t="s">
        <v>171</v>
      </c>
      <c r="J36" s="6" t="s">
        <v>178</v>
      </c>
    </row>
    <row r="37" spans="2:10" x14ac:dyDescent="0.25">
      <c r="B37" s="13">
        <v>215023005</v>
      </c>
      <c r="C37" s="6" t="s">
        <v>105</v>
      </c>
      <c r="D37" s="6" t="s">
        <v>125</v>
      </c>
      <c r="E37" s="6" t="s">
        <v>156</v>
      </c>
      <c r="F37" s="5" t="s">
        <v>159</v>
      </c>
      <c r="G37" s="7">
        <v>58</v>
      </c>
      <c r="H37" s="8" t="s">
        <v>136</v>
      </c>
      <c r="I37" s="6" t="s">
        <v>168</v>
      </c>
      <c r="J37" s="6" t="s">
        <v>178</v>
      </c>
    </row>
    <row r="38" spans="2:10" x14ac:dyDescent="0.25">
      <c r="B38" s="6">
        <v>200103015</v>
      </c>
      <c r="C38" s="6" t="s">
        <v>4</v>
      </c>
      <c r="D38" s="6" t="s">
        <v>24</v>
      </c>
      <c r="E38" s="6" t="s">
        <v>140</v>
      </c>
      <c r="F38" s="13" t="s">
        <v>142</v>
      </c>
      <c r="G38" s="7">
        <v>48</v>
      </c>
      <c r="H38" s="8" t="s">
        <v>136</v>
      </c>
      <c r="I38" s="6" t="s">
        <v>170</v>
      </c>
      <c r="J38" s="6" t="s">
        <v>179</v>
      </c>
    </row>
    <row r="39" spans="2:10" x14ac:dyDescent="0.25">
      <c r="B39" s="5">
        <v>190301166</v>
      </c>
      <c r="C39" s="6" t="s">
        <v>15</v>
      </c>
      <c r="D39" s="6" t="s">
        <v>37</v>
      </c>
      <c r="E39" s="6" t="s">
        <v>137</v>
      </c>
      <c r="F39" s="5" t="s">
        <v>139</v>
      </c>
      <c r="G39" s="7">
        <v>48</v>
      </c>
      <c r="H39" s="8" t="s">
        <v>136</v>
      </c>
      <c r="I39" s="6" t="s">
        <v>171</v>
      </c>
      <c r="J39" s="6" t="s">
        <v>179</v>
      </c>
    </row>
    <row r="40" spans="2:10" x14ac:dyDescent="0.25">
      <c r="B40" s="13">
        <v>191002030</v>
      </c>
      <c r="C40" s="6" t="s">
        <v>99</v>
      </c>
      <c r="D40" s="6" t="s">
        <v>119</v>
      </c>
      <c r="E40" s="6" t="s">
        <v>145</v>
      </c>
      <c r="F40" s="5" t="s">
        <v>148</v>
      </c>
      <c r="G40" s="7">
        <v>52</v>
      </c>
      <c r="H40" s="8" t="s">
        <v>136</v>
      </c>
      <c r="I40" s="6" t="s">
        <v>168</v>
      </c>
      <c r="J40" s="6" t="s">
        <v>179</v>
      </c>
    </row>
    <row r="41" spans="2:10" x14ac:dyDescent="0.25">
      <c r="B41" s="13">
        <v>190301164</v>
      </c>
      <c r="C41" s="6" t="s">
        <v>107</v>
      </c>
      <c r="D41" s="6" t="s">
        <v>127</v>
      </c>
      <c r="E41" s="6" t="s">
        <v>137</v>
      </c>
      <c r="F41" s="5" t="s">
        <v>139</v>
      </c>
      <c r="G41" s="7">
        <v>52</v>
      </c>
      <c r="H41" s="8" t="s">
        <v>136</v>
      </c>
      <c r="I41" s="6" t="s">
        <v>169</v>
      </c>
      <c r="J41" s="6" t="s">
        <v>179</v>
      </c>
    </row>
    <row r="42" spans="2:10" x14ac:dyDescent="0.25">
      <c r="B42" s="12">
        <v>191003020</v>
      </c>
      <c r="C42" s="6" t="s">
        <v>53</v>
      </c>
      <c r="D42" s="6" t="s">
        <v>73</v>
      </c>
      <c r="E42" s="6" t="s">
        <v>145</v>
      </c>
      <c r="F42" s="5" t="s">
        <v>148</v>
      </c>
      <c r="G42" s="7">
        <v>48</v>
      </c>
      <c r="H42" s="8" t="s">
        <v>136</v>
      </c>
      <c r="I42" s="6" t="s">
        <v>168</v>
      </c>
      <c r="J42" s="6" t="s">
        <v>180</v>
      </c>
    </row>
    <row r="43" spans="2:10" x14ac:dyDescent="0.25">
      <c r="B43" s="13">
        <v>190301059</v>
      </c>
      <c r="C43" s="6" t="s">
        <v>62</v>
      </c>
      <c r="D43" s="6" t="s">
        <v>29</v>
      </c>
      <c r="E43" s="6" t="s">
        <v>137</v>
      </c>
      <c r="F43" s="5" t="s">
        <v>139</v>
      </c>
      <c r="G43" s="7">
        <v>44</v>
      </c>
      <c r="H43" s="8" t="s">
        <v>136</v>
      </c>
      <c r="I43" s="6" t="s">
        <v>171</v>
      </c>
      <c r="J43" s="6" t="s">
        <v>180</v>
      </c>
    </row>
    <row r="44" spans="2:10" x14ac:dyDescent="0.25">
      <c r="B44" s="13">
        <v>191001017</v>
      </c>
      <c r="C44" s="6" t="s">
        <v>63</v>
      </c>
      <c r="D44" s="6" t="s">
        <v>87</v>
      </c>
      <c r="E44" s="6" t="s">
        <v>145</v>
      </c>
      <c r="F44" s="5" t="s">
        <v>146</v>
      </c>
      <c r="G44" s="7">
        <v>46</v>
      </c>
      <c r="H44" s="8" t="s">
        <v>136</v>
      </c>
      <c r="I44" s="6" t="s">
        <v>170</v>
      </c>
      <c r="J44" s="6" t="s">
        <v>180</v>
      </c>
    </row>
    <row r="45" spans="2:10" x14ac:dyDescent="0.25">
      <c r="B45" s="13">
        <v>190301056</v>
      </c>
      <c r="C45" s="6" t="s">
        <v>110</v>
      </c>
      <c r="D45" s="6" t="s">
        <v>129</v>
      </c>
      <c r="E45" s="6" t="s">
        <v>137</v>
      </c>
      <c r="F45" s="5" t="s">
        <v>139</v>
      </c>
      <c r="G45" s="7">
        <v>48</v>
      </c>
      <c r="H45" s="8" t="s">
        <v>136</v>
      </c>
      <c r="I45" s="6" t="s">
        <v>169</v>
      </c>
      <c r="J45" s="6" t="s">
        <v>180</v>
      </c>
    </row>
    <row r="46" spans="2:10" x14ac:dyDescent="0.25">
      <c r="B46" s="12">
        <v>190301187</v>
      </c>
      <c r="C46" s="6" t="s">
        <v>50</v>
      </c>
      <c r="D46" s="6" t="s">
        <v>67</v>
      </c>
      <c r="E46" s="6" t="s">
        <v>137</v>
      </c>
      <c r="F46" s="5" t="s">
        <v>139</v>
      </c>
      <c r="G46" s="7">
        <v>40</v>
      </c>
      <c r="H46" s="8" t="s">
        <v>136</v>
      </c>
      <c r="I46" s="6" t="s">
        <v>171</v>
      </c>
      <c r="J46" s="6" t="s">
        <v>181</v>
      </c>
    </row>
    <row r="47" spans="2:10" x14ac:dyDescent="0.25">
      <c r="B47" s="12">
        <v>389766</v>
      </c>
      <c r="C47" s="6" t="s">
        <v>58</v>
      </c>
      <c r="D47" s="6" t="s">
        <v>79</v>
      </c>
      <c r="E47" s="6" t="s">
        <v>145</v>
      </c>
      <c r="F47" s="5" t="s">
        <v>148</v>
      </c>
      <c r="G47" s="7">
        <v>42</v>
      </c>
      <c r="H47" s="8" t="s">
        <v>136</v>
      </c>
      <c r="I47" s="6" t="s">
        <v>168</v>
      </c>
      <c r="J47" s="6" t="s">
        <v>181</v>
      </c>
    </row>
    <row r="48" spans="2:10" x14ac:dyDescent="0.25">
      <c r="B48" s="12">
        <v>200301162</v>
      </c>
      <c r="C48" s="6" t="s">
        <v>59</v>
      </c>
      <c r="D48" s="6" t="s">
        <v>80</v>
      </c>
      <c r="E48" s="6" t="s">
        <v>137</v>
      </c>
      <c r="F48" s="5" t="s">
        <v>139</v>
      </c>
      <c r="G48" s="7">
        <v>42</v>
      </c>
      <c r="H48" s="8" t="s">
        <v>136</v>
      </c>
      <c r="I48" s="6" t="s">
        <v>169</v>
      </c>
      <c r="J48" s="6" t="s">
        <v>181</v>
      </c>
    </row>
    <row r="49" spans="2:10" x14ac:dyDescent="0.25">
      <c r="B49" s="13">
        <v>200103002</v>
      </c>
      <c r="C49" s="6" t="s">
        <v>89</v>
      </c>
      <c r="D49" s="6" t="s">
        <v>113</v>
      </c>
      <c r="E49" s="6" t="s">
        <v>140</v>
      </c>
      <c r="F49" s="5" t="s">
        <v>142</v>
      </c>
      <c r="G49" s="7">
        <v>42</v>
      </c>
      <c r="H49" s="8" t="s">
        <v>136</v>
      </c>
      <c r="I49" s="6" t="s">
        <v>170</v>
      </c>
      <c r="J49" s="6" t="s">
        <v>181</v>
      </c>
    </row>
    <row r="50" spans="2:10" x14ac:dyDescent="0.25">
      <c r="B50" s="2">
        <v>381358</v>
      </c>
      <c r="C50" s="3" t="s">
        <v>1</v>
      </c>
      <c r="D50" s="3" t="s">
        <v>20</v>
      </c>
      <c r="E50" s="3" t="s">
        <v>137</v>
      </c>
      <c r="F50" s="10" t="s">
        <v>139</v>
      </c>
      <c r="G50" s="4" t="s">
        <v>133</v>
      </c>
      <c r="H50" s="4" t="s">
        <v>135</v>
      </c>
      <c r="I50" s="3"/>
      <c r="J50" s="3"/>
    </row>
    <row r="51" spans="2:10" x14ac:dyDescent="0.25">
      <c r="B51" s="2">
        <v>389784</v>
      </c>
      <c r="C51" s="3" t="s">
        <v>8</v>
      </c>
      <c r="D51" s="3" t="s">
        <v>28</v>
      </c>
      <c r="E51" s="3" t="s">
        <v>145</v>
      </c>
      <c r="F51" s="2" t="s">
        <v>146</v>
      </c>
      <c r="G51" s="4" t="s">
        <v>133</v>
      </c>
      <c r="H51" s="4" t="s">
        <v>135</v>
      </c>
      <c r="I51" s="3"/>
      <c r="J51" s="3"/>
    </row>
    <row r="52" spans="2:10" x14ac:dyDescent="0.25">
      <c r="B52" s="2">
        <v>200301200</v>
      </c>
      <c r="C52" s="3" t="s">
        <v>10</v>
      </c>
      <c r="D52" s="3" t="s">
        <v>30</v>
      </c>
      <c r="E52" s="3" t="s">
        <v>137</v>
      </c>
      <c r="F52" s="10" t="s">
        <v>139</v>
      </c>
      <c r="G52" s="4" t="s">
        <v>133</v>
      </c>
      <c r="H52" s="4" t="s">
        <v>135</v>
      </c>
      <c r="I52" s="3"/>
      <c r="J52" s="3"/>
    </row>
    <row r="53" spans="2:10" x14ac:dyDescent="0.25">
      <c r="B53" s="16">
        <v>200801001</v>
      </c>
      <c r="C53" s="15" t="s">
        <v>13</v>
      </c>
      <c r="D53" s="15" t="s">
        <v>33</v>
      </c>
      <c r="E53" s="15" t="s">
        <v>145</v>
      </c>
      <c r="F53" s="16" t="s">
        <v>146</v>
      </c>
      <c r="G53" s="17">
        <v>26</v>
      </c>
      <c r="H53" s="15" t="s">
        <v>163</v>
      </c>
      <c r="I53" s="15"/>
      <c r="J53" s="15"/>
    </row>
    <row r="54" spans="2:10" x14ac:dyDescent="0.25">
      <c r="B54" s="2">
        <v>380612</v>
      </c>
      <c r="C54" s="3" t="s">
        <v>14</v>
      </c>
      <c r="D54" s="3" t="s">
        <v>34</v>
      </c>
      <c r="E54" s="3" t="s">
        <v>140</v>
      </c>
      <c r="F54" s="2" t="s">
        <v>147</v>
      </c>
      <c r="G54" s="4" t="s">
        <v>133</v>
      </c>
      <c r="H54" s="4" t="s">
        <v>135</v>
      </c>
      <c r="I54" s="3"/>
      <c r="J54" s="3"/>
    </row>
    <row r="55" spans="2:10" x14ac:dyDescent="0.25">
      <c r="B55" s="10">
        <v>191002014</v>
      </c>
      <c r="C55" s="3" t="s">
        <v>14</v>
      </c>
      <c r="D55" s="3" t="s">
        <v>35</v>
      </c>
      <c r="E55" s="3" t="s">
        <v>145</v>
      </c>
      <c r="F55" s="2" t="s">
        <v>148</v>
      </c>
      <c r="G55" s="4" t="s">
        <v>133</v>
      </c>
      <c r="H55" s="4" t="s">
        <v>135</v>
      </c>
      <c r="I55" s="3"/>
      <c r="J55" s="3"/>
    </row>
    <row r="56" spans="2:10" x14ac:dyDescent="0.25">
      <c r="B56" s="18">
        <v>190301129</v>
      </c>
      <c r="C56" s="15" t="s">
        <v>14</v>
      </c>
      <c r="D56" s="15" t="s">
        <v>36</v>
      </c>
      <c r="E56" s="15" t="s">
        <v>137</v>
      </c>
      <c r="F56" s="16" t="s">
        <v>139</v>
      </c>
      <c r="G56" s="17">
        <v>32</v>
      </c>
      <c r="H56" s="15" t="s">
        <v>163</v>
      </c>
      <c r="I56" s="15"/>
      <c r="J56" s="15"/>
    </row>
    <row r="57" spans="2:10" x14ac:dyDescent="0.25">
      <c r="B57" s="16">
        <v>191002008</v>
      </c>
      <c r="C57" s="15" t="s">
        <v>14</v>
      </c>
      <c r="D57" s="15" t="s">
        <v>27</v>
      </c>
      <c r="E57" s="15" t="s">
        <v>145</v>
      </c>
      <c r="F57" s="16" t="s">
        <v>148</v>
      </c>
      <c r="G57" s="17">
        <v>28</v>
      </c>
      <c r="H57" s="15" t="s">
        <v>163</v>
      </c>
      <c r="I57" s="15"/>
      <c r="J57" s="15"/>
    </row>
    <row r="58" spans="2:10" x14ac:dyDescent="0.25">
      <c r="B58" s="2">
        <v>366171</v>
      </c>
      <c r="C58" s="3" t="s">
        <v>16</v>
      </c>
      <c r="D58" s="3" t="s">
        <v>38</v>
      </c>
      <c r="E58" s="3" t="s">
        <v>140</v>
      </c>
      <c r="F58" s="2" t="s">
        <v>149</v>
      </c>
      <c r="G58" s="4" t="s">
        <v>133</v>
      </c>
      <c r="H58" s="4" t="s">
        <v>135</v>
      </c>
      <c r="I58" s="3"/>
      <c r="J58" s="3"/>
    </row>
    <row r="59" spans="2:10" x14ac:dyDescent="0.25">
      <c r="B59" s="11">
        <v>381197</v>
      </c>
      <c r="C59" s="3" t="s">
        <v>17</v>
      </c>
      <c r="D59" s="3" t="s">
        <v>39</v>
      </c>
      <c r="E59" s="3" t="s">
        <v>137</v>
      </c>
      <c r="F59" s="10" t="s">
        <v>139</v>
      </c>
      <c r="G59" s="4" t="s">
        <v>133</v>
      </c>
      <c r="H59" s="4" t="s">
        <v>135</v>
      </c>
      <c r="I59" s="3"/>
      <c r="J59" s="3"/>
    </row>
    <row r="60" spans="2:10" x14ac:dyDescent="0.25">
      <c r="B60" s="2">
        <v>190301091</v>
      </c>
      <c r="C60" s="3" t="s">
        <v>17</v>
      </c>
      <c r="D60" s="3" t="s">
        <v>40</v>
      </c>
      <c r="E60" s="3" t="s">
        <v>137</v>
      </c>
      <c r="F60" s="10" t="s">
        <v>139</v>
      </c>
      <c r="G60" s="4" t="s">
        <v>133</v>
      </c>
      <c r="H60" s="4" t="s">
        <v>135</v>
      </c>
      <c r="I60" s="3"/>
      <c r="J60" s="3"/>
    </row>
    <row r="61" spans="2:10" x14ac:dyDescent="0.25">
      <c r="B61" s="11">
        <v>190107028</v>
      </c>
      <c r="C61" s="3" t="s">
        <v>18</v>
      </c>
      <c r="D61" s="3" t="s">
        <v>41</v>
      </c>
      <c r="E61" s="3" t="s">
        <v>140</v>
      </c>
      <c r="F61" s="2" t="s">
        <v>147</v>
      </c>
      <c r="G61" s="4" t="s">
        <v>133</v>
      </c>
      <c r="H61" s="4" t="s">
        <v>135</v>
      </c>
      <c r="I61" s="3"/>
      <c r="J61" s="3"/>
    </row>
    <row r="62" spans="2:10" x14ac:dyDescent="0.25">
      <c r="B62" s="11">
        <v>191002010</v>
      </c>
      <c r="C62" s="3" t="s">
        <v>19</v>
      </c>
      <c r="D62" s="3" t="s">
        <v>42</v>
      </c>
      <c r="E62" s="3" t="s">
        <v>145</v>
      </c>
      <c r="F62" s="2" t="s">
        <v>148</v>
      </c>
      <c r="G62" s="4" t="s">
        <v>133</v>
      </c>
      <c r="H62" s="4" t="s">
        <v>135</v>
      </c>
      <c r="I62" s="3"/>
      <c r="J62" s="3"/>
    </row>
    <row r="63" spans="2:10" x14ac:dyDescent="0.25">
      <c r="B63" s="10">
        <v>392290</v>
      </c>
      <c r="C63" s="3" t="s">
        <v>19</v>
      </c>
      <c r="D63" s="3" t="s">
        <v>43</v>
      </c>
      <c r="E63" s="3" t="s">
        <v>140</v>
      </c>
      <c r="F63" s="2" t="s">
        <v>150</v>
      </c>
      <c r="G63" s="4" t="s">
        <v>133</v>
      </c>
      <c r="H63" s="4" t="s">
        <v>135</v>
      </c>
      <c r="I63" s="3"/>
      <c r="J63" s="3"/>
    </row>
    <row r="64" spans="2:10" x14ac:dyDescent="0.25">
      <c r="B64" s="10">
        <v>200803047</v>
      </c>
      <c r="C64" s="3" t="s">
        <v>19</v>
      </c>
      <c r="D64" s="3" t="s">
        <v>44</v>
      </c>
      <c r="E64" s="3" t="s">
        <v>145</v>
      </c>
      <c r="F64" s="2" t="s">
        <v>151</v>
      </c>
      <c r="G64" s="4" t="s">
        <v>133</v>
      </c>
      <c r="H64" s="4" t="s">
        <v>135</v>
      </c>
      <c r="I64" s="3"/>
      <c r="J64" s="3"/>
    </row>
    <row r="65" spans="2:10" x14ac:dyDescent="0.25">
      <c r="B65" s="10">
        <v>190115046</v>
      </c>
      <c r="C65" s="3" t="s">
        <v>47</v>
      </c>
      <c r="D65" s="3" t="s">
        <v>64</v>
      </c>
      <c r="E65" s="3" t="s">
        <v>140</v>
      </c>
      <c r="F65" s="2" t="s">
        <v>141</v>
      </c>
      <c r="G65" s="4" t="s">
        <v>133</v>
      </c>
      <c r="H65" s="4" t="s">
        <v>135</v>
      </c>
      <c r="I65" s="3"/>
      <c r="J65" s="3"/>
    </row>
    <row r="66" spans="2:10" x14ac:dyDescent="0.25">
      <c r="B66" s="10">
        <v>190301112</v>
      </c>
      <c r="C66" s="3" t="s">
        <v>48</v>
      </c>
      <c r="D66" s="3" t="s">
        <v>65</v>
      </c>
      <c r="E66" s="3" t="s">
        <v>137</v>
      </c>
      <c r="F66" s="2" t="s">
        <v>139</v>
      </c>
      <c r="G66" s="4" t="s">
        <v>133</v>
      </c>
      <c r="H66" s="4" t="s">
        <v>135</v>
      </c>
      <c r="I66" s="3"/>
      <c r="J66" s="3"/>
    </row>
    <row r="67" spans="2:10" x14ac:dyDescent="0.25">
      <c r="B67" s="14">
        <v>191003012</v>
      </c>
      <c r="C67" s="15" t="s">
        <v>49</v>
      </c>
      <c r="D67" s="15" t="s">
        <v>66</v>
      </c>
      <c r="E67" s="15" t="s">
        <v>145</v>
      </c>
      <c r="F67" s="16" t="s">
        <v>151</v>
      </c>
      <c r="G67" s="17">
        <v>22</v>
      </c>
      <c r="H67" s="15" t="s">
        <v>163</v>
      </c>
      <c r="I67" s="15"/>
      <c r="J67" s="15"/>
    </row>
    <row r="68" spans="2:10" x14ac:dyDescent="0.25">
      <c r="B68" s="10">
        <v>200112074</v>
      </c>
      <c r="C68" s="3" t="s">
        <v>55</v>
      </c>
      <c r="D68" s="3" t="s">
        <v>75</v>
      </c>
      <c r="E68" s="3" t="s">
        <v>140</v>
      </c>
      <c r="F68" s="2" t="s">
        <v>152</v>
      </c>
      <c r="G68" s="4" t="s">
        <v>133</v>
      </c>
      <c r="H68" s="4" t="s">
        <v>135</v>
      </c>
      <c r="I68" s="3"/>
      <c r="J68" s="3"/>
    </row>
    <row r="69" spans="2:10" x14ac:dyDescent="0.25">
      <c r="B69" s="14">
        <v>190102084</v>
      </c>
      <c r="C69" s="15" t="s">
        <v>55</v>
      </c>
      <c r="D69" s="15" t="s">
        <v>75</v>
      </c>
      <c r="E69" s="15" t="s">
        <v>145</v>
      </c>
      <c r="F69" s="16" t="s">
        <v>148</v>
      </c>
      <c r="G69" s="17">
        <v>32</v>
      </c>
      <c r="H69" s="15" t="s">
        <v>163</v>
      </c>
      <c r="I69" s="15"/>
      <c r="J69" s="15"/>
    </row>
    <row r="70" spans="2:10" x14ac:dyDescent="0.25">
      <c r="B70" s="10">
        <v>200802008</v>
      </c>
      <c r="C70" s="3" t="s">
        <v>56</v>
      </c>
      <c r="D70" s="3" t="s">
        <v>76</v>
      </c>
      <c r="E70" s="3" t="s">
        <v>145</v>
      </c>
      <c r="F70" s="2" t="s">
        <v>148</v>
      </c>
      <c r="G70" s="4" t="s">
        <v>133</v>
      </c>
      <c r="H70" s="4" t="s">
        <v>135</v>
      </c>
      <c r="I70" s="3"/>
      <c r="J70" s="3"/>
    </row>
    <row r="71" spans="2:10" x14ac:dyDescent="0.25">
      <c r="B71" s="14">
        <v>200301148</v>
      </c>
      <c r="C71" s="15" t="s">
        <v>58</v>
      </c>
      <c r="D71" s="15" t="s">
        <v>78</v>
      </c>
      <c r="E71" s="15" t="s">
        <v>137</v>
      </c>
      <c r="F71" s="16" t="s">
        <v>139</v>
      </c>
      <c r="G71" s="17">
        <v>38</v>
      </c>
      <c r="H71" s="15" t="s">
        <v>163</v>
      </c>
      <c r="I71" s="15"/>
      <c r="J71" s="15"/>
    </row>
    <row r="72" spans="2:10" x14ac:dyDescent="0.25">
      <c r="B72" s="10">
        <v>388982</v>
      </c>
      <c r="C72" s="3" t="s">
        <v>59</v>
      </c>
      <c r="D72" s="3" t="s">
        <v>81</v>
      </c>
      <c r="E72" s="3" t="s">
        <v>140</v>
      </c>
      <c r="F72" s="2" t="s">
        <v>149</v>
      </c>
      <c r="G72" s="4" t="s">
        <v>133</v>
      </c>
      <c r="H72" s="4" t="s">
        <v>135</v>
      </c>
      <c r="I72" s="3"/>
      <c r="J72" s="3"/>
    </row>
    <row r="73" spans="2:10" x14ac:dyDescent="0.25">
      <c r="B73" s="10">
        <v>200102081</v>
      </c>
      <c r="C73" s="3" t="s">
        <v>24</v>
      </c>
      <c r="D73" s="3" t="s">
        <v>82</v>
      </c>
      <c r="E73" s="3" t="s">
        <v>140</v>
      </c>
      <c r="F73" s="2" t="s">
        <v>149</v>
      </c>
      <c r="G73" s="4" t="s">
        <v>133</v>
      </c>
      <c r="H73" s="4" t="s">
        <v>135</v>
      </c>
      <c r="I73" s="3"/>
      <c r="J73" s="3"/>
    </row>
    <row r="74" spans="2:10" x14ac:dyDescent="0.25">
      <c r="B74" s="10">
        <v>201303038</v>
      </c>
      <c r="C74" s="3" t="s">
        <v>24</v>
      </c>
      <c r="D74" s="3" t="s">
        <v>84</v>
      </c>
      <c r="E74" s="3" t="s">
        <v>154</v>
      </c>
      <c r="F74" s="2" t="s">
        <v>155</v>
      </c>
      <c r="G74" s="4" t="s">
        <v>133</v>
      </c>
      <c r="H74" s="4" t="s">
        <v>135</v>
      </c>
      <c r="I74" s="3"/>
      <c r="J74" s="3"/>
    </row>
    <row r="75" spans="2:10" x14ac:dyDescent="0.25">
      <c r="B75" s="10">
        <v>381411</v>
      </c>
      <c r="C75" s="3" t="s">
        <v>60</v>
      </c>
      <c r="D75" s="3" t="s">
        <v>85</v>
      </c>
      <c r="E75" s="3" t="s">
        <v>137</v>
      </c>
      <c r="F75" s="2" t="s">
        <v>139</v>
      </c>
      <c r="G75" s="4" t="s">
        <v>133</v>
      </c>
      <c r="H75" s="4" t="s">
        <v>135</v>
      </c>
      <c r="I75" s="3"/>
      <c r="J75" s="3"/>
    </row>
    <row r="76" spans="2:10" x14ac:dyDescent="0.25">
      <c r="B76" s="10">
        <v>205006017</v>
      </c>
      <c r="C76" s="3" t="s">
        <v>62</v>
      </c>
      <c r="D76" s="3" t="s">
        <v>86</v>
      </c>
      <c r="E76" s="3" t="s">
        <v>156</v>
      </c>
      <c r="F76" s="2" t="s">
        <v>157</v>
      </c>
      <c r="G76" s="4" t="s">
        <v>133</v>
      </c>
      <c r="H76" s="4" t="s">
        <v>135</v>
      </c>
      <c r="I76" s="3"/>
      <c r="J76" s="3"/>
    </row>
    <row r="77" spans="2:10" x14ac:dyDescent="0.25">
      <c r="B77" s="11">
        <v>195070010</v>
      </c>
      <c r="C77" s="3" t="s">
        <v>88</v>
      </c>
      <c r="D77" s="3" t="s">
        <v>112</v>
      </c>
      <c r="E77" s="3" t="s">
        <v>156</v>
      </c>
      <c r="F77" s="2" t="s">
        <v>158</v>
      </c>
      <c r="G77" s="4" t="s">
        <v>133</v>
      </c>
      <c r="H77" s="4" t="s">
        <v>135</v>
      </c>
      <c r="I77" s="3"/>
      <c r="J77" s="3"/>
    </row>
    <row r="78" spans="2:10" x14ac:dyDescent="0.25">
      <c r="B78" s="11">
        <v>380568</v>
      </c>
      <c r="C78" s="3" t="s">
        <v>90</v>
      </c>
      <c r="D78" s="3" t="s">
        <v>75</v>
      </c>
      <c r="E78" s="3" t="s">
        <v>140</v>
      </c>
      <c r="F78" s="2" t="s">
        <v>141</v>
      </c>
      <c r="G78" s="4" t="s">
        <v>133</v>
      </c>
      <c r="H78" s="4" t="s">
        <v>135</v>
      </c>
      <c r="I78" s="3"/>
      <c r="J78" s="3"/>
    </row>
    <row r="79" spans="2:10" x14ac:dyDescent="0.25">
      <c r="B79" s="18">
        <v>381381</v>
      </c>
      <c r="C79" s="15" t="s">
        <v>91</v>
      </c>
      <c r="D79" s="15" t="s">
        <v>114</v>
      </c>
      <c r="E79" s="15" t="s">
        <v>137</v>
      </c>
      <c r="F79" s="16" t="s">
        <v>139</v>
      </c>
      <c r="G79" s="17">
        <v>34</v>
      </c>
      <c r="H79" s="15" t="s">
        <v>163</v>
      </c>
      <c r="I79" s="15"/>
      <c r="J79" s="15"/>
    </row>
    <row r="80" spans="2:10" x14ac:dyDescent="0.25">
      <c r="B80" s="11">
        <v>380586</v>
      </c>
      <c r="C80" s="3" t="s">
        <v>93</v>
      </c>
      <c r="D80" s="3" t="s">
        <v>115</v>
      </c>
      <c r="E80" s="3" t="s">
        <v>140</v>
      </c>
      <c r="F80" s="2" t="s">
        <v>141</v>
      </c>
      <c r="G80" s="4" t="s">
        <v>133</v>
      </c>
      <c r="H80" s="4" t="s">
        <v>135</v>
      </c>
      <c r="I80" s="3"/>
      <c r="J80" s="3"/>
    </row>
    <row r="81" spans="2:10" x14ac:dyDescent="0.25">
      <c r="B81" s="18">
        <v>191002036</v>
      </c>
      <c r="C81" s="19" t="s">
        <v>97</v>
      </c>
      <c r="D81" s="19" t="s">
        <v>30</v>
      </c>
      <c r="E81" s="15" t="s">
        <v>145</v>
      </c>
      <c r="F81" s="16" t="s">
        <v>148</v>
      </c>
      <c r="G81" s="17">
        <v>32</v>
      </c>
      <c r="H81" s="15" t="s">
        <v>163</v>
      </c>
      <c r="I81" s="15"/>
      <c r="J81" s="15"/>
    </row>
    <row r="82" spans="2:10" x14ac:dyDescent="0.25">
      <c r="B82" s="11">
        <v>190301110</v>
      </c>
      <c r="C82" s="3" t="s">
        <v>98</v>
      </c>
      <c r="D82" s="3" t="s">
        <v>118</v>
      </c>
      <c r="E82" s="3" t="s">
        <v>137</v>
      </c>
      <c r="F82" s="2" t="s">
        <v>139</v>
      </c>
      <c r="G82" s="4" t="s">
        <v>133</v>
      </c>
      <c r="H82" s="4" t="s">
        <v>135</v>
      </c>
      <c r="I82" s="3"/>
      <c r="J82" s="3"/>
    </row>
    <row r="83" spans="2:10" x14ac:dyDescent="0.25">
      <c r="B83" s="11">
        <v>190102058</v>
      </c>
      <c r="C83" s="3" t="s">
        <v>99</v>
      </c>
      <c r="D83" s="3" t="s">
        <v>120</v>
      </c>
      <c r="E83" s="3" t="s">
        <v>140</v>
      </c>
      <c r="F83" s="2" t="s">
        <v>149</v>
      </c>
      <c r="G83" s="4" t="s">
        <v>133</v>
      </c>
      <c r="H83" s="4" t="s">
        <v>135</v>
      </c>
      <c r="I83" s="3"/>
      <c r="J83" s="3"/>
    </row>
    <row r="84" spans="2:10" x14ac:dyDescent="0.25">
      <c r="B84" s="11">
        <v>389808</v>
      </c>
      <c r="C84" s="3" t="s">
        <v>102</v>
      </c>
      <c r="D84" s="3" t="s">
        <v>122</v>
      </c>
      <c r="E84" s="3" t="s">
        <v>145</v>
      </c>
      <c r="F84" s="2" t="s">
        <v>146</v>
      </c>
      <c r="G84" s="4" t="s">
        <v>133</v>
      </c>
      <c r="H84" s="4" t="s">
        <v>135</v>
      </c>
      <c r="I84" s="3"/>
      <c r="J84" s="3"/>
    </row>
    <row r="85" spans="2:10" x14ac:dyDescent="0.25">
      <c r="B85" s="18">
        <v>190803004</v>
      </c>
      <c r="C85" s="15" t="s">
        <v>103</v>
      </c>
      <c r="D85" s="15" t="s">
        <v>123</v>
      </c>
      <c r="E85" s="15" t="s">
        <v>145</v>
      </c>
      <c r="F85" s="16" t="s">
        <v>151</v>
      </c>
      <c r="G85" s="17">
        <v>34</v>
      </c>
      <c r="H85" s="15" t="s">
        <v>163</v>
      </c>
      <c r="I85" s="15"/>
      <c r="J85" s="15"/>
    </row>
    <row r="86" spans="2:10" x14ac:dyDescent="0.25">
      <c r="B86" s="11">
        <v>390710</v>
      </c>
      <c r="C86" s="3" t="s">
        <v>104</v>
      </c>
      <c r="D86" s="3" t="s">
        <v>124</v>
      </c>
      <c r="E86" s="3" t="s">
        <v>140</v>
      </c>
      <c r="F86" s="2" t="s">
        <v>141</v>
      </c>
      <c r="G86" s="4" t="s">
        <v>133</v>
      </c>
      <c r="H86" s="4" t="s">
        <v>135</v>
      </c>
      <c r="I86" s="3"/>
      <c r="J86" s="3"/>
    </row>
    <row r="87" spans="2:10" x14ac:dyDescent="0.25">
      <c r="B87" s="11">
        <v>191103055</v>
      </c>
      <c r="C87" s="3" t="s">
        <v>108</v>
      </c>
      <c r="D87" s="3" t="s">
        <v>128</v>
      </c>
      <c r="E87" s="3" t="s">
        <v>160</v>
      </c>
      <c r="F87" s="2" t="s">
        <v>161</v>
      </c>
      <c r="G87" s="4" t="s">
        <v>133</v>
      </c>
      <c r="H87" s="4" t="s">
        <v>135</v>
      </c>
      <c r="I87" s="3"/>
      <c r="J87" s="3"/>
    </row>
    <row r="88" spans="2:10" x14ac:dyDescent="0.25">
      <c r="B88" s="11">
        <v>205028002</v>
      </c>
      <c r="C88" s="3" t="s">
        <v>111</v>
      </c>
      <c r="D88" s="3" t="s">
        <v>130</v>
      </c>
      <c r="E88" s="3" t="s">
        <v>156</v>
      </c>
      <c r="F88" s="2" t="s">
        <v>162</v>
      </c>
      <c r="G88" s="4" t="s">
        <v>133</v>
      </c>
      <c r="H88" s="4" t="s">
        <v>135</v>
      </c>
      <c r="I88" s="3"/>
      <c r="J88" s="3"/>
    </row>
  </sheetData>
  <autoFilter ref="B5:J88" xr:uid="{29888B63-CA2A-4188-848B-61CE2E5064C0}">
    <sortState xmlns:xlrd2="http://schemas.microsoft.com/office/spreadsheetml/2017/richdata2" ref="B6:J88">
      <sortCondition ref="J5:J88"/>
    </sortState>
  </autoFilter>
  <mergeCells count="1">
    <mergeCell ref="B2:J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8C20D-DFDB-417D-8868-CE07664A3331}">
  <dimension ref="B2:N1048575"/>
  <sheetViews>
    <sheetView tabSelected="1" workbookViewId="0">
      <selection activeCell="M7" sqref="M7"/>
    </sheetView>
  </sheetViews>
  <sheetFormatPr defaultRowHeight="15" x14ac:dyDescent="0.25"/>
  <cols>
    <col min="2" max="2" width="10.85546875" bestFit="1" customWidth="1"/>
    <col min="3" max="3" width="14.28515625" bestFit="1" customWidth="1"/>
    <col min="4" max="4" width="17.28515625" bestFit="1" customWidth="1"/>
    <col min="5" max="5" width="25.140625" bestFit="1" customWidth="1"/>
    <col min="6" max="6" width="43.42578125" bestFit="1" customWidth="1"/>
    <col min="7" max="8" width="18" bestFit="1" customWidth="1"/>
    <col min="9" max="9" width="8.85546875" bestFit="1" customWidth="1"/>
    <col min="10" max="10" width="24" bestFit="1" customWidth="1"/>
    <col min="11" max="11" width="21" bestFit="1" customWidth="1"/>
    <col min="12" max="12" width="21.5703125" bestFit="1" customWidth="1"/>
    <col min="13" max="13" width="20.5703125" bestFit="1" customWidth="1"/>
    <col min="14" max="14" width="51.7109375" bestFit="1" customWidth="1"/>
  </cols>
  <sheetData>
    <row r="2" spans="2:14" x14ac:dyDescent="0.25">
      <c r="B2" s="1" t="s">
        <v>0</v>
      </c>
      <c r="C2" s="1" t="s">
        <v>45</v>
      </c>
      <c r="D2" s="1" t="s">
        <v>46</v>
      </c>
      <c r="E2" s="1" t="s">
        <v>153</v>
      </c>
      <c r="F2" s="1" t="s">
        <v>138</v>
      </c>
      <c r="G2" s="9" t="s">
        <v>132</v>
      </c>
      <c r="H2" s="1" t="s">
        <v>182</v>
      </c>
      <c r="I2" s="1" t="s">
        <v>185</v>
      </c>
      <c r="J2" s="1" t="s">
        <v>183</v>
      </c>
      <c r="K2" s="1" t="s">
        <v>186</v>
      </c>
      <c r="L2" s="1" t="s">
        <v>192</v>
      </c>
      <c r="M2" s="1" t="s">
        <v>184</v>
      </c>
      <c r="N2" s="1" t="s">
        <v>187</v>
      </c>
    </row>
    <row r="3" spans="2:14" x14ac:dyDescent="0.25">
      <c r="B3" s="6">
        <v>2272002</v>
      </c>
      <c r="C3" s="6" t="s">
        <v>195</v>
      </c>
      <c r="D3" s="6" t="s">
        <v>190</v>
      </c>
      <c r="E3" s="6" t="s">
        <v>156</v>
      </c>
      <c r="F3" s="6" t="s">
        <v>191</v>
      </c>
      <c r="G3" s="7">
        <v>55</v>
      </c>
      <c r="H3" s="7">
        <v>55</v>
      </c>
      <c r="I3" s="7">
        <f xml:space="preserve"> G3*0.75 + H3*0.25</f>
        <v>55</v>
      </c>
      <c r="J3" s="7">
        <f>K3/25</f>
        <v>3.6919999999999997</v>
      </c>
      <c r="K3" s="7">
        <v>92.3</v>
      </c>
      <c r="L3" s="7" t="s">
        <v>193</v>
      </c>
      <c r="M3" s="8">
        <f xml:space="preserve"> I3*0.5 + K3*0.5+10</f>
        <v>83.65</v>
      </c>
      <c r="N3" s="6" t="s">
        <v>198</v>
      </c>
    </row>
    <row r="4" spans="2:14" x14ac:dyDescent="0.25">
      <c r="B4" s="6">
        <v>225017002</v>
      </c>
      <c r="C4" s="6" t="s">
        <v>194</v>
      </c>
      <c r="D4" s="6" t="s">
        <v>83</v>
      </c>
      <c r="E4" s="6" t="s">
        <v>156</v>
      </c>
      <c r="F4" s="6" t="s">
        <v>196</v>
      </c>
      <c r="G4" s="7">
        <v>70</v>
      </c>
      <c r="H4" s="7">
        <v>70</v>
      </c>
      <c r="I4" s="7">
        <f t="shared" ref="I4:I7" si="0" xml:space="preserve"> G4*0.75 + H4*0.25</f>
        <v>70</v>
      </c>
      <c r="J4" s="7">
        <f>K4/25</f>
        <v>3.8224</v>
      </c>
      <c r="K4" s="7">
        <v>95.56</v>
      </c>
      <c r="L4" s="7" t="s">
        <v>204</v>
      </c>
      <c r="M4" s="8">
        <f xml:space="preserve"> I4*0.5 + K4*0.5</f>
        <v>82.78</v>
      </c>
      <c r="N4" s="6" t="s">
        <v>199</v>
      </c>
    </row>
    <row r="5" spans="2:14" x14ac:dyDescent="0.25">
      <c r="B5" s="6">
        <v>195005004</v>
      </c>
      <c r="C5" s="6" t="s">
        <v>18</v>
      </c>
      <c r="D5" s="6" t="s">
        <v>197</v>
      </c>
      <c r="E5" s="6" t="s">
        <v>156</v>
      </c>
      <c r="F5" s="6" t="s">
        <v>203</v>
      </c>
      <c r="G5" s="7">
        <v>65</v>
      </c>
      <c r="H5" s="7">
        <v>65</v>
      </c>
      <c r="I5" s="7">
        <f t="shared" si="0"/>
        <v>65</v>
      </c>
      <c r="J5" s="7">
        <v>4</v>
      </c>
      <c r="K5" s="7">
        <f t="shared" ref="K4:K7" si="1" xml:space="preserve"> J5*25</f>
        <v>100</v>
      </c>
      <c r="L5" s="7" t="s">
        <v>204</v>
      </c>
      <c r="M5" s="8">
        <f xml:space="preserve"> I5*0.5 + K5*0.5</f>
        <v>82.5</v>
      </c>
      <c r="N5" s="6" t="s">
        <v>200</v>
      </c>
    </row>
    <row r="6" spans="2:14" x14ac:dyDescent="0.25">
      <c r="B6" s="6">
        <v>205072002</v>
      </c>
      <c r="C6" s="6" t="s">
        <v>206</v>
      </c>
      <c r="D6" s="6" t="s">
        <v>207</v>
      </c>
      <c r="E6" s="6" t="s">
        <v>156</v>
      </c>
      <c r="F6" s="6" t="s">
        <v>191</v>
      </c>
      <c r="G6" s="7">
        <v>58.75</v>
      </c>
      <c r="H6" s="7">
        <v>58.75</v>
      </c>
      <c r="I6" s="7">
        <f t="shared" si="0"/>
        <v>58.75</v>
      </c>
      <c r="J6" s="7">
        <f>K6/25</f>
        <v>3.5331999999999999</v>
      </c>
      <c r="K6" s="7">
        <v>88.33</v>
      </c>
      <c r="L6" s="7" t="s">
        <v>204</v>
      </c>
      <c r="M6" s="8">
        <f xml:space="preserve"> I6*0.5 + K6*0.5</f>
        <v>73.539999999999992</v>
      </c>
      <c r="N6" s="6" t="s">
        <v>201</v>
      </c>
    </row>
    <row r="7" spans="2:14" x14ac:dyDescent="0.25">
      <c r="B7" s="15">
        <v>190115013</v>
      </c>
      <c r="C7" s="15" t="s">
        <v>208</v>
      </c>
      <c r="D7" s="15" t="s">
        <v>112</v>
      </c>
      <c r="E7" s="15" t="s">
        <v>156</v>
      </c>
      <c r="F7" s="15" t="s">
        <v>209</v>
      </c>
      <c r="G7" s="17">
        <v>65</v>
      </c>
      <c r="H7" s="17">
        <v>65</v>
      </c>
      <c r="I7" s="17">
        <f t="shared" si="0"/>
        <v>65</v>
      </c>
      <c r="J7" s="17">
        <f>K7/25</f>
        <v>3.4212000000000002</v>
      </c>
      <c r="K7" s="17">
        <v>85.53</v>
      </c>
      <c r="L7" s="17" t="s">
        <v>205</v>
      </c>
      <c r="M7" s="20">
        <f xml:space="preserve"> I7*0.5 + K7*0.5-10</f>
        <v>65.265000000000001</v>
      </c>
      <c r="N7" s="15" t="s">
        <v>202</v>
      </c>
    </row>
    <row r="1048575" spans="13:13" x14ac:dyDescent="0.25">
      <c r="M1048575">
        <f>SUM(M1:M1048574)</f>
        <v>387.73500000000001</v>
      </c>
    </row>
  </sheetData>
  <sortState xmlns:xlrd2="http://schemas.microsoft.com/office/spreadsheetml/2017/richdata2" ref="B3:J29">
    <sortCondition ref="C2:C29"/>
  </sortState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03D72-7652-4F74-B956-F1FFFE86CB83}">
  <dimension ref="B2:M22"/>
  <sheetViews>
    <sheetView workbookViewId="0">
      <selection activeCell="L26" sqref="L26"/>
    </sheetView>
  </sheetViews>
  <sheetFormatPr defaultRowHeight="15" x14ac:dyDescent="0.25"/>
  <cols>
    <col min="2" max="2" width="10.85546875" bestFit="1" customWidth="1"/>
    <col min="3" max="3" width="14.28515625" bestFit="1" customWidth="1"/>
    <col min="4" max="4" width="17.28515625" bestFit="1" customWidth="1"/>
    <col min="5" max="5" width="25.140625" bestFit="1" customWidth="1"/>
    <col min="6" max="6" width="33.140625" bestFit="1" customWidth="1"/>
    <col min="7" max="8" width="18" bestFit="1" customWidth="1"/>
    <col min="9" max="9" width="8.85546875" bestFit="1" customWidth="1"/>
    <col min="10" max="10" width="20.5703125" bestFit="1" customWidth="1"/>
    <col min="11" max="11" width="21" bestFit="1" customWidth="1"/>
    <col min="12" max="12" width="20.5703125" bestFit="1" customWidth="1"/>
    <col min="13" max="13" width="12.7109375" customWidth="1"/>
    <col min="14" max="14" width="14" bestFit="1" customWidth="1"/>
  </cols>
  <sheetData>
    <row r="2" spans="2:13" x14ac:dyDescent="0.25">
      <c r="B2" s="1" t="s">
        <v>0</v>
      </c>
      <c r="C2" s="1" t="s">
        <v>45</v>
      </c>
      <c r="D2" s="1" t="s">
        <v>46</v>
      </c>
      <c r="E2" s="1" t="s">
        <v>153</v>
      </c>
      <c r="F2" s="1" t="s">
        <v>138</v>
      </c>
      <c r="G2" s="9" t="s">
        <v>132</v>
      </c>
      <c r="H2" s="1" t="s">
        <v>182</v>
      </c>
      <c r="I2" s="1" t="s">
        <v>185</v>
      </c>
      <c r="J2" s="1" t="s">
        <v>183</v>
      </c>
      <c r="K2" s="1" t="s">
        <v>186</v>
      </c>
      <c r="L2" s="1" t="s">
        <v>184</v>
      </c>
      <c r="M2" s="1" t="s">
        <v>187</v>
      </c>
    </row>
    <row r="3" spans="2:13" x14ac:dyDescent="0.25">
      <c r="B3" s="6">
        <v>190115008</v>
      </c>
      <c r="C3" s="6" t="s">
        <v>100</v>
      </c>
      <c r="D3" s="6" t="s">
        <v>80</v>
      </c>
      <c r="E3" s="6" t="s">
        <v>140</v>
      </c>
      <c r="F3" s="6" t="s">
        <v>141</v>
      </c>
      <c r="G3" s="7">
        <v>96</v>
      </c>
      <c r="H3" s="7">
        <v>100</v>
      </c>
      <c r="I3" s="7">
        <f t="shared" ref="I3:I22" si="0" xml:space="preserve"> G3*0.75 + H3*0.25</f>
        <v>97</v>
      </c>
      <c r="J3" s="7">
        <v>3.57</v>
      </c>
      <c r="K3" s="7">
        <f t="shared" ref="K3:K22" si="1" xml:space="preserve"> J3*25</f>
        <v>89.25</v>
      </c>
      <c r="L3" s="8">
        <f t="shared" ref="L3:L9" si="2" xml:space="preserve"> I3*0.5 + K3*0.5</f>
        <v>93.125</v>
      </c>
      <c r="M3" s="6" t="s">
        <v>188</v>
      </c>
    </row>
    <row r="4" spans="2:13" x14ac:dyDescent="0.25">
      <c r="B4" s="6">
        <v>380583</v>
      </c>
      <c r="C4" s="6" t="s">
        <v>54</v>
      </c>
      <c r="D4" s="6" t="s">
        <v>74</v>
      </c>
      <c r="E4" s="6" t="s">
        <v>140</v>
      </c>
      <c r="F4" s="6" t="s">
        <v>141</v>
      </c>
      <c r="G4" s="7">
        <v>92</v>
      </c>
      <c r="H4" s="7">
        <v>78</v>
      </c>
      <c r="I4" s="7">
        <f t="shared" si="0"/>
        <v>88.5</v>
      </c>
      <c r="J4" s="7">
        <v>3.49</v>
      </c>
      <c r="K4" s="7">
        <f t="shared" si="1"/>
        <v>87.25</v>
      </c>
      <c r="L4" s="8">
        <f t="shared" si="2"/>
        <v>87.875</v>
      </c>
      <c r="M4" s="6" t="s">
        <v>188</v>
      </c>
    </row>
    <row r="5" spans="2:13" x14ac:dyDescent="0.25">
      <c r="B5" s="6">
        <v>190301096</v>
      </c>
      <c r="C5" s="6" t="s">
        <v>52</v>
      </c>
      <c r="D5" s="6" t="s">
        <v>71</v>
      </c>
      <c r="E5" s="6" t="s">
        <v>137</v>
      </c>
      <c r="F5" s="6" t="s">
        <v>139</v>
      </c>
      <c r="G5" s="7">
        <v>84</v>
      </c>
      <c r="H5" s="7">
        <v>88</v>
      </c>
      <c r="I5" s="7">
        <f t="shared" si="0"/>
        <v>85</v>
      </c>
      <c r="J5" s="7">
        <v>3.5</v>
      </c>
      <c r="K5" s="7">
        <f t="shared" si="1"/>
        <v>87.5</v>
      </c>
      <c r="L5" s="8">
        <f t="shared" si="2"/>
        <v>86.25</v>
      </c>
      <c r="M5" s="6" t="s">
        <v>188</v>
      </c>
    </row>
    <row r="6" spans="2:13" x14ac:dyDescent="0.25">
      <c r="B6" s="6">
        <v>366431</v>
      </c>
      <c r="C6" s="6" t="s">
        <v>94</v>
      </c>
      <c r="D6" s="6" t="s">
        <v>30</v>
      </c>
      <c r="E6" s="6" t="s">
        <v>140</v>
      </c>
      <c r="F6" s="6" t="s">
        <v>141</v>
      </c>
      <c r="G6" s="7">
        <v>90</v>
      </c>
      <c r="H6" s="7">
        <v>74</v>
      </c>
      <c r="I6" s="7">
        <f t="shared" si="0"/>
        <v>86</v>
      </c>
      <c r="J6" s="7">
        <v>3.4</v>
      </c>
      <c r="K6" s="7">
        <f t="shared" si="1"/>
        <v>85</v>
      </c>
      <c r="L6" s="8">
        <f t="shared" si="2"/>
        <v>85.5</v>
      </c>
      <c r="M6" s="6" t="s">
        <v>188</v>
      </c>
    </row>
    <row r="7" spans="2:13" x14ac:dyDescent="0.25">
      <c r="B7" s="6">
        <v>366419</v>
      </c>
      <c r="C7" s="6" t="s">
        <v>3</v>
      </c>
      <c r="D7" s="6" t="s">
        <v>23</v>
      </c>
      <c r="E7" s="6" t="s">
        <v>140</v>
      </c>
      <c r="F7" s="6" t="s">
        <v>141</v>
      </c>
      <c r="G7" s="7">
        <v>90</v>
      </c>
      <c r="H7" s="7">
        <v>66</v>
      </c>
      <c r="I7" s="7">
        <f t="shared" si="0"/>
        <v>84</v>
      </c>
      <c r="J7" s="7">
        <v>3.21</v>
      </c>
      <c r="K7" s="7">
        <f t="shared" si="1"/>
        <v>80.25</v>
      </c>
      <c r="L7" s="8">
        <f t="shared" si="2"/>
        <v>82.125</v>
      </c>
      <c r="M7" s="6" t="s">
        <v>188</v>
      </c>
    </row>
    <row r="8" spans="2:13" x14ac:dyDescent="0.25">
      <c r="B8" s="6">
        <v>190301035</v>
      </c>
      <c r="C8" s="6" t="s">
        <v>55</v>
      </c>
      <c r="D8" s="6" t="s">
        <v>75</v>
      </c>
      <c r="E8" s="6" t="s">
        <v>137</v>
      </c>
      <c r="F8" s="6" t="s">
        <v>139</v>
      </c>
      <c r="G8" s="7">
        <v>76</v>
      </c>
      <c r="H8" s="7">
        <v>66</v>
      </c>
      <c r="I8" s="7">
        <f t="shared" si="0"/>
        <v>73.5</v>
      </c>
      <c r="J8" s="7">
        <v>3.27</v>
      </c>
      <c r="K8" s="7">
        <f t="shared" si="1"/>
        <v>81.75</v>
      </c>
      <c r="L8" s="8">
        <f t="shared" si="2"/>
        <v>77.625</v>
      </c>
      <c r="M8" s="6" t="s">
        <v>188</v>
      </c>
    </row>
    <row r="9" spans="2:13" x14ac:dyDescent="0.25">
      <c r="B9" s="6">
        <v>373549</v>
      </c>
      <c r="C9" s="6" t="s">
        <v>5</v>
      </c>
      <c r="D9" s="6" t="s">
        <v>25</v>
      </c>
      <c r="E9" s="6" t="s">
        <v>140</v>
      </c>
      <c r="F9" s="6" t="s">
        <v>141</v>
      </c>
      <c r="G9" s="7">
        <v>72</v>
      </c>
      <c r="H9" s="7">
        <v>96</v>
      </c>
      <c r="I9" s="7">
        <f t="shared" si="0"/>
        <v>78</v>
      </c>
      <c r="J9" s="7">
        <v>2.91</v>
      </c>
      <c r="K9" s="7">
        <f t="shared" si="1"/>
        <v>72.75</v>
      </c>
      <c r="L9" s="8">
        <f t="shared" si="2"/>
        <v>75.375</v>
      </c>
      <c r="M9" s="6" t="s">
        <v>188</v>
      </c>
    </row>
    <row r="10" spans="2:13" x14ac:dyDescent="0.25">
      <c r="B10" s="15">
        <v>389788</v>
      </c>
      <c r="C10" s="15" t="s">
        <v>50</v>
      </c>
      <c r="D10" s="15" t="s">
        <v>68</v>
      </c>
      <c r="E10" s="15" t="s">
        <v>145</v>
      </c>
      <c r="F10" s="15" t="s">
        <v>146</v>
      </c>
      <c r="G10" s="17">
        <v>90</v>
      </c>
      <c r="H10" s="17">
        <v>80</v>
      </c>
      <c r="I10" s="17">
        <f t="shared" si="0"/>
        <v>87.5</v>
      </c>
      <c r="J10" s="17">
        <v>3.28</v>
      </c>
      <c r="K10" s="17">
        <f t="shared" si="1"/>
        <v>82</v>
      </c>
      <c r="L10" s="20">
        <f xml:space="preserve"> I10*0.5 + K10*0.5 - 10</f>
        <v>74.75</v>
      </c>
      <c r="M10" s="18" t="s">
        <v>189</v>
      </c>
    </row>
    <row r="11" spans="2:13" x14ac:dyDescent="0.25">
      <c r="B11" s="15">
        <v>381367</v>
      </c>
      <c r="C11" s="15" t="s">
        <v>2</v>
      </c>
      <c r="D11" s="15" t="s">
        <v>21</v>
      </c>
      <c r="E11" s="15" t="s">
        <v>137</v>
      </c>
      <c r="F11" s="15" t="s">
        <v>139</v>
      </c>
      <c r="G11" s="17">
        <v>74</v>
      </c>
      <c r="H11" s="17">
        <v>82</v>
      </c>
      <c r="I11" s="17">
        <f t="shared" si="0"/>
        <v>76</v>
      </c>
      <c r="J11" s="17">
        <v>2.93</v>
      </c>
      <c r="K11" s="17">
        <f t="shared" si="1"/>
        <v>73.25</v>
      </c>
      <c r="L11" s="20">
        <f t="shared" ref="L11:L19" si="3" xml:space="preserve"> I11*0.5 + K11*0.5</f>
        <v>74.625</v>
      </c>
      <c r="M11" s="18" t="s">
        <v>189</v>
      </c>
    </row>
    <row r="12" spans="2:13" x14ac:dyDescent="0.25">
      <c r="B12" s="15">
        <v>390382</v>
      </c>
      <c r="C12" s="15" t="s">
        <v>7</v>
      </c>
      <c r="D12" s="15" t="s">
        <v>27</v>
      </c>
      <c r="E12" s="15" t="s">
        <v>143</v>
      </c>
      <c r="F12" s="15" t="s">
        <v>144</v>
      </c>
      <c r="G12" s="17">
        <v>80</v>
      </c>
      <c r="H12" s="17">
        <v>44</v>
      </c>
      <c r="I12" s="17">
        <f t="shared" si="0"/>
        <v>71</v>
      </c>
      <c r="J12" s="17">
        <v>3.1</v>
      </c>
      <c r="K12" s="17">
        <f t="shared" si="1"/>
        <v>77.5</v>
      </c>
      <c r="L12" s="20">
        <f t="shared" si="3"/>
        <v>74.25</v>
      </c>
      <c r="M12" s="18" t="s">
        <v>189</v>
      </c>
    </row>
    <row r="13" spans="2:13" x14ac:dyDescent="0.25">
      <c r="B13" s="15">
        <v>215023005</v>
      </c>
      <c r="C13" s="15" t="s">
        <v>105</v>
      </c>
      <c r="D13" s="15" t="s">
        <v>125</v>
      </c>
      <c r="E13" s="15" t="s">
        <v>156</v>
      </c>
      <c r="F13" s="15" t="s">
        <v>159</v>
      </c>
      <c r="G13" s="17">
        <v>58</v>
      </c>
      <c r="H13" s="17">
        <v>62</v>
      </c>
      <c r="I13" s="17">
        <f t="shared" si="0"/>
        <v>59</v>
      </c>
      <c r="J13" s="17">
        <v>3.22</v>
      </c>
      <c r="K13" s="17">
        <f t="shared" si="1"/>
        <v>80.5</v>
      </c>
      <c r="L13" s="20">
        <f t="shared" si="3"/>
        <v>69.75</v>
      </c>
      <c r="M13" s="18" t="s">
        <v>189</v>
      </c>
    </row>
    <row r="14" spans="2:13" x14ac:dyDescent="0.25">
      <c r="B14" s="15">
        <v>200107044</v>
      </c>
      <c r="C14" s="15" t="s">
        <v>92</v>
      </c>
      <c r="D14" s="15" t="s">
        <v>104</v>
      </c>
      <c r="E14" s="15" t="s">
        <v>140</v>
      </c>
      <c r="F14" s="15" t="s">
        <v>147</v>
      </c>
      <c r="G14" s="17">
        <v>68</v>
      </c>
      <c r="H14" s="17">
        <v>64</v>
      </c>
      <c r="I14" s="17">
        <f t="shared" si="0"/>
        <v>67</v>
      </c>
      <c r="J14" s="17">
        <v>2.85</v>
      </c>
      <c r="K14" s="17">
        <f t="shared" si="1"/>
        <v>71.25</v>
      </c>
      <c r="L14" s="20">
        <f t="shared" si="3"/>
        <v>69.125</v>
      </c>
      <c r="M14" s="15" t="s">
        <v>189</v>
      </c>
    </row>
    <row r="15" spans="2:13" x14ac:dyDescent="0.25">
      <c r="B15" s="15">
        <v>190301184</v>
      </c>
      <c r="C15" s="15" t="s">
        <v>52</v>
      </c>
      <c r="D15" s="15" t="s">
        <v>72</v>
      </c>
      <c r="E15" s="15" t="s">
        <v>137</v>
      </c>
      <c r="F15" s="15" t="s">
        <v>139</v>
      </c>
      <c r="G15" s="17">
        <v>70</v>
      </c>
      <c r="H15" s="17">
        <v>74</v>
      </c>
      <c r="I15" s="17">
        <f t="shared" si="0"/>
        <v>71</v>
      </c>
      <c r="J15" s="17">
        <v>2.48</v>
      </c>
      <c r="K15" s="17">
        <f t="shared" si="1"/>
        <v>62</v>
      </c>
      <c r="L15" s="20">
        <f t="shared" si="3"/>
        <v>66.5</v>
      </c>
      <c r="M15" s="18" t="s">
        <v>189</v>
      </c>
    </row>
    <row r="16" spans="2:13" x14ac:dyDescent="0.25">
      <c r="B16" s="15">
        <v>190301166</v>
      </c>
      <c r="C16" s="15" t="s">
        <v>15</v>
      </c>
      <c r="D16" s="15" t="s">
        <v>37</v>
      </c>
      <c r="E16" s="15" t="s">
        <v>137</v>
      </c>
      <c r="F16" s="15" t="s">
        <v>139</v>
      </c>
      <c r="G16" s="17">
        <v>48</v>
      </c>
      <c r="H16" s="17">
        <v>34</v>
      </c>
      <c r="I16" s="17">
        <f t="shared" si="0"/>
        <v>44.5</v>
      </c>
      <c r="J16" s="17">
        <v>3.36</v>
      </c>
      <c r="K16" s="17">
        <f t="shared" si="1"/>
        <v>84</v>
      </c>
      <c r="L16" s="20">
        <f t="shared" si="3"/>
        <v>64.25</v>
      </c>
      <c r="M16" s="18" t="s">
        <v>189</v>
      </c>
    </row>
    <row r="17" spans="2:13" x14ac:dyDescent="0.25">
      <c r="B17" s="15">
        <v>190301005</v>
      </c>
      <c r="C17" s="15" t="s">
        <v>24</v>
      </c>
      <c r="D17" s="15" t="s">
        <v>83</v>
      </c>
      <c r="E17" s="15" t="s">
        <v>137</v>
      </c>
      <c r="F17" s="15" t="s">
        <v>139</v>
      </c>
      <c r="G17" s="17">
        <v>56</v>
      </c>
      <c r="H17" s="17">
        <v>30</v>
      </c>
      <c r="I17" s="17">
        <f t="shared" si="0"/>
        <v>49.5</v>
      </c>
      <c r="J17" s="17">
        <v>3.01</v>
      </c>
      <c r="K17" s="17">
        <f t="shared" si="1"/>
        <v>75.25</v>
      </c>
      <c r="L17" s="20">
        <f t="shared" si="3"/>
        <v>62.375</v>
      </c>
      <c r="M17" s="18" t="s">
        <v>189</v>
      </c>
    </row>
    <row r="18" spans="2:13" x14ac:dyDescent="0.25">
      <c r="B18" s="15">
        <v>190301164</v>
      </c>
      <c r="C18" s="15" t="s">
        <v>107</v>
      </c>
      <c r="D18" s="15" t="s">
        <v>127</v>
      </c>
      <c r="E18" s="15" t="s">
        <v>137</v>
      </c>
      <c r="F18" s="15" t="s">
        <v>139</v>
      </c>
      <c r="G18" s="17">
        <v>52</v>
      </c>
      <c r="H18" s="17">
        <v>46</v>
      </c>
      <c r="I18" s="17">
        <f t="shared" si="0"/>
        <v>50.5</v>
      </c>
      <c r="J18" s="17">
        <v>2.84</v>
      </c>
      <c r="K18" s="17">
        <f t="shared" si="1"/>
        <v>71</v>
      </c>
      <c r="L18" s="20">
        <f t="shared" si="3"/>
        <v>60.75</v>
      </c>
      <c r="M18" s="18" t="s">
        <v>189</v>
      </c>
    </row>
    <row r="19" spans="2:13" x14ac:dyDescent="0.25">
      <c r="B19" s="15">
        <v>190301059</v>
      </c>
      <c r="C19" s="15" t="s">
        <v>62</v>
      </c>
      <c r="D19" s="15" t="s">
        <v>29</v>
      </c>
      <c r="E19" s="15" t="s">
        <v>137</v>
      </c>
      <c r="F19" s="15" t="s">
        <v>139</v>
      </c>
      <c r="G19" s="17">
        <v>44</v>
      </c>
      <c r="H19" s="17">
        <v>28</v>
      </c>
      <c r="I19" s="17">
        <f t="shared" si="0"/>
        <v>40</v>
      </c>
      <c r="J19" s="17">
        <v>3.19</v>
      </c>
      <c r="K19" s="17">
        <f t="shared" si="1"/>
        <v>79.75</v>
      </c>
      <c r="L19" s="20">
        <f t="shared" si="3"/>
        <v>59.875</v>
      </c>
      <c r="M19" s="18" t="s">
        <v>189</v>
      </c>
    </row>
    <row r="20" spans="2:13" x14ac:dyDescent="0.25">
      <c r="B20" s="15">
        <v>190301181</v>
      </c>
      <c r="C20" s="15" t="s">
        <v>9</v>
      </c>
      <c r="D20" s="15" t="s">
        <v>29</v>
      </c>
      <c r="E20" s="15" t="s">
        <v>137</v>
      </c>
      <c r="F20" s="15" t="s">
        <v>139</v>
      </c>
      <c r="G20" s="17">
        <v>56</v>
      </c>
      <c r="H20" s="17">
        <v>56</v>
      </c>
      <c r="I20" s="17">
        <f t="shared" si="0"/>
        <v>56</v>
      </c>
      <c r="J20" s="17">
        <v>3.3</v>
      </c>
      <c r="K20" s="17">
        <f t="shared" si="1"/>
        <v>82.5</v>
      </c>
      <c r="L20" s="20">
        <f xml:space="preserve"> I20*0.5 + K20*0.5 -10</f>
        <v>59.25</v>
      </c>
      <c r="M20" s="18" t="s">
        <v>189</v>
      </c>
    </row>
    <row r="21" spans="2:13" x14ac:dyDescent="0.25">
      <c r="B21" s="15">
        <v>190301187</v>
      </c>
      <c r="C21" s="15" t="s">
        <v>50</v>
      </c>
      <c r="D21" s="15" t="s">
        <v>67</v>
      </c>
      <c r="E21" s="15" t="s">
        <v>137</v>
      </c>
      <c r="F21" s="15" t="s">
        <v>139</v>
      </c>
      <c r="G21" s="17">
        <v>40</v>
      </c>
      <c r="H21" s="17">
        <v>16</v>
      </c>
      <c r="I21" s="17">
        <f t="shared" si="0"/>
        <v>34</v>
      </c>
      <c r="J21" s="17">
        <v>3.12</v>
      </c>
      <c r="K21" s="17">
        <f t="shared" si="1"/>
        <v>78</v>
      </c>
      <c r="L21" s="20">
        <f xml:space="preserve"> I21*0.5 + K21*0.5</f>
        <v>56</v>
      </c>
      <c r="M21" s="18" t="s">
        <v>189</v>
      </c>
    </row>
    <row r="22" spans="2:13" x14ac:dyDescent="0.25">
      <c r="B22" s="15">
        <v>389766</v>
      </c>
      <c r="C22" s="15" t="s">
        <v>58</v>
      </c>
      <c r="D22" s="15" t="s">
        <v>79</v>
      </c>
      <c r="E22" s="15" t="s">
        <v>145</v>
      </c>
      <c r="F22" s="15" t="s">
        <v>148</v>
      </c>
      <c r="G22" s="17">
        <v>42</v>
      </c>
      <c r="H22" s="17">
        <v>60</v>
      </c>
      <c r="I22" s="17">
        <f t="shared" si="0"/>
        <v>46.5</v>
      </c>
      <c r="J22" s="17">
        <v>2.6</v>
      </c>
      <c r="K22" s="17">
        <f t="shared" si="1"/>
        <v>65</v>
      </c>
      <c r="L22" s="20">
        <f xml:space="preserve"> I22*0.5 + K22*0.5 - 10</f>
        <v>45.75</v>
      </c>
      <c r="M22" s="18" t="s">
        <v>189</v>
      </c>
    </row>
  </sheetData>
  <sortState xmlns:xlrd2="http://schemas.microsoft.com/office/spreadsheetml/2017/richdata2" ref="B3:M22">
    <sortCondition descending="1" ref="L2:L22"/>
  </sortState>
  <pageMargins left="0.7" right="0.7" top="0.75" bottom="0.75" header="0.3" footer="0.3"/>
  <ignoredErrors>
    <ignoredError sqref="L20 L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Duyuru</vt:lpstr>
      <vt:lpstr>Öğrenim</vt:lpstr>
      <vt:lpstr>Staj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GÜRHAN BEBEK</cp:lastModifiedBy>
  <dcterms:created xsi:type="dcterms:W3CDTF">2021-10-19T14:31:43Z</dcterms:created>
  <dcterms:modified xsi:type="dcterms:W3CDTF">2024-04-24T12:41:43Z</dcterms:modified>
</cp:coreProperties>
</file>