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0E9ECCC-437B-484B-B779-7F167DCE3523}" xr6:coauthVersionLast="47" xr6:coauthVersionMax="47" xr10:uidLastSave="{00000000-0000-0000-0000-000000000000}"/>
  <bookViews>
    <workbookView xWindow="-120" yWindow="-120" windowWidth="29040" windowHeight="15840" firstSheet="1" activeTab="1" xr2:uid="{88AEDB34-141F-40FB-9891-C345AD5399F5}"/>
  </bookViews>
  <sheets>
    <sheet name="Duyuru" sheetId="1" state="hidden" r:id="rId1"/>
    <sheet name="Öğrenim" sheetId="2" r:id="rId2"/>
    <sheet name="Staj" sheetId="3" r:id="rId3"/>
  </sheets>
  <definedNames>
    <definedName name="_xlnm._FilterDatabase" localSheetId="0" hidden="1">Duyuru!$B$5:$J$88</definedName>
    <definedName name="_xlnm._FilterDatabase" localSheetId="1" hidden="1">Öğrenim!$B$2:$M$28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" l="1"/>
  <c r="H6" i="2"/>
  <c r="L6" i="2" s="1"/>
  <c r="J5" i="2"/>
  <c r="L5" i="2" s="1"/>
  <c r="H5" i="2"/>
  <c r="H7" i="2"/>
  <c r="J7" i="2"/>
  <c r="L7" i="2"/>
  <c r="J3" i="2"/>
  <c r="J4" i="2"/>
  <c r="H3" i="2"/>
  <c r="L3" i="2" s="1"/>
  <c r="H4" i="2"/>
  <c r="L10" i="3"/>
  <c r="K10" i="3"/>
  <c r="I10" i="3"/>
  <c r="I13" i="3"/>
  <c r="K13" i="3"/>
  <c r="K18" i="3"/>
  <c r="I18" i="3"/>
  <c r="K3" i="3"/>
  <c r="I3" i="3"/>
  <c r="K6" i="3"/>
  <c r="I6" i="3"/>
  <c r="K14" i="3"/>
  <c r="I14" i="3"/>
  <c r="K19" i="3"/>
  <c r="I19" i="3"/>
  <c r="K17" i="3"/>
  <c r="I17" i="3"/>
  <c r="K22" i="3"/>
  <c r="I22" i="3"/>
  <c r="K8" i="3"/>
  <c r="I8" i="3"/>
  <c r="K4" i="3"/>
  <c r="I4" i="3"/>
  <c r="K15" i="3"/>
  <c r="I15" i="3"/>
  <c r="K5" i="3"/>
  <c r="I5" i="3"/>
  <c r="K21" i="3"/>
  <c r="I21" i="3"/>
  <c r="K16" i="3"/>
  <c r="I16" i="3"/>
  <c r="K20" i="3"/>
  <c r="I20" i="3"/>
  <c r="K12" i="3"/>
  <c r="I12" i="3"/>
  <c r="K9" i="3"/>
  <c r="I9" i="3"/>
  <c r="K7" i="3"/>
  <c r="I7" i="3"/>
  <c r="K11" i="3"/>
  <c r="I11" i="3"/>
  <c r="L4" i="2" l="1"/>
  <c r="L13" i="3"/>
  <c r="L20" i="3"/>
  <c r="L22" i="3"/>
  <c r="L3" i="3"/>
  <c r="L18" i="3"/>
  <c r="L8" i="3"/>
  <c r="L11" i="3"/>
  <c r="L9" i="3"/>
  <c r="L7" i="3"/>
  <c r="L5" i="3"/>
  <c r="L12" i="3"/>
  <c r="L15" i="3"/>
  <c r="L17" i="3"/>
  <c r="L6" i="3"/>
  <c r="L16" i="3"/>
  <c r="L19" i="3"/>
  <c r="L21" i="3"/>
  <c r="L4" i="3"/>
  <c r="L14" i="3"/>
  <c r="L1048574" i="2" l="1"/>
</calcChain>
</file>

<file path=xl/sharedStrings.xml><?xml version="1.0" encoding="utf-8"?>
<sst xmlns="http://schemas.openxmlformats.org/spreadsheetml/2006/main" count="697" uniqueCount="205">
  <si>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</si>
  <si>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</si>
  <si>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</si>
  <si>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</si>
  <si>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</si>
  <si>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</si>
  <si>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</si>
  <si>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</si>
  <si>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</si>
  <si>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</si>
  <si>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</si>
  <si>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</si>
  <si>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</si>
  <si>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</si>
  <si>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</si>
  <si>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</si>
  <si>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</si>
  <si>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</si>
  <si>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</si>
  <si>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</si>
  <si>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</si>
  <si>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</si>
  <si>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</si>
  <si>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</si>
  <si>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</si>
  <si>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</si>
  <si>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</si>
  <si>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</si>
  <si>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</si>
  <si>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</si>
  <si>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</si>
  <si>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</si>
  <si>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</si>
  <si>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</si>
  <si>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</si>
  <si>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</si>
  <si>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</si>
  <si>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</si>
  <si>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</si>
  <si>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</si>
  <si>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</si>
  <si>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</si>
  <si>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</si>
  <si>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</si>
  <si>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</si>
  <si>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</si>
  <si>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</si>
  <si>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</si>
  <si>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</si>
  <si>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</si>
  <si>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</si>
  <si>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</si>
  <si>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</si>
  <si>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</si>
  <si>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</si>
  <si>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</si>
  <si>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</si>
  <si>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</si>
  <si>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</si>
  <si>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</si>
  <si>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</si>
  <si>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</si>
  <si>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</si>
  <si>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</si>
  <si>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</si>
  <si>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</si>
  <si>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</si>
  <si>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</si>
  <si>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</si>
  <si>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</si>
  <si>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</si>
  <si>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</si>
  <si>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</si>
  <si>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</si>
  <si>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</si>
  <si>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</si>
  <si>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</si>
  <si>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</si>
  <si>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</si>
  <si>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</si>
  <si>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</si>
  <si>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</si>
  <si>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</si>
  <si>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</si>
  <si>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</si>
  <si>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</si>
  <si>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</si>
  <si>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</si>
  <si>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</si>
  <si>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</si>
  <si>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</si>
  <si>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</si>
  <si>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</si>
  <si>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</si>
  <si>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</si>
  <si>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</si>
  <si>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</si>
  <si>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</si>
  <si>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</si>
  <si>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</si>
  <si>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</si>
  <si>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</si>
  <si>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</si>
  <si>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</si>
  <si>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</si>
  <si>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</si>
  <si>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</si>
  <si>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</si>
  <si>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</si>
  <si>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</si>
  <si>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</si>
  <si>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</si>
  <si>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</si>
  <si>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</si>
  <si>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</si>
  <si>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</si>
  <si>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</si>
  <si>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</si>
  <si>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</si>
  <si>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</si>
  <si>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</si>
  <si>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</si>
  <si>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</si>
  <si>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</si>
  <si>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</si>
  <si>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</si>
  <si>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</si>
  <si>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</si>
  <si>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</si>
  <si>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</si>
  <si>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</si>
  <si>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</si>
  <si>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</si>
  <si>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</si>
  <si>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</si>
  <si>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</si>
  <si>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</si>
  <si>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</si>
  <si>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</si>
  <si>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</si>
  <si>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</si>
  <si>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</si>
  <si>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</si>
  <si>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</si>
  <si>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</si>
  <si>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</si>
  <si>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</si>
  <si>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</si>
  <si>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</si>
  <si>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</si>
  <si>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</si>
  <si>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</si>
  <si>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</si>
  <si>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</si>
  <si>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</si>
  <si>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</si>
  <si>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</si>
  <si>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</si>
  <si>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</si>
  <si>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</si>
  <si>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</si>
  <si>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</si>
  <si>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</si>
  <si>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</si>
  <si>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</si>
  <si>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</si>
  <si>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</si>
  <si>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</si>
  <si>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</si>
  <si>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</si>
  <si>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</si>
  <si>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</si>
  <si>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</si>
  <si>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</si>
  <si>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</si>
  <si>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</si>
  <si>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</si>
  <si>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</si>
  <si>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</si>
  <si>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</si>
  <si>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</si>
  <si>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</si>
  <si>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</si>
  <si>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</si>
  <si>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</si>
  <si>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</si>
  <si>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</si>
  <si>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</si>
  <si>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ASİL</t>
  </si>
  <si>
    <t>YEDEK</t>
  </si>
  <si>
    <t>Ek Değerlendirme</t>
  </si>
  <si>
    <t>TİM*****</t>
  </si>
  <si>
    <t>Bilgisayar ve Öğretim Teknolojileri Eğitimi (DR)</t>
  </si>
  <si>
    <t>YOK</t>
  </si>
  <si>
    <t>HAS*****</t>
  </si>
  <si>
    <t>CEB*****</t>
  </si>
  <si>
    <t>KAL*****</t>
  </si>
  <si>
    <t>Asil 3 - Palacký University Olomouc</t>
  </si>
  <si>
    <t>SEF*****</t>
  </si>
  <si>
    <t>ÖZM*****</t>
  </si>
  <si>
    <t>Asil 4 - Palacký University Olomouc</t>
  </si>
  <si>
    <t>ATA*****</t>
  </si>
  <si>
    <t>Asil 1 - Pompeu Fabra Üniversitesi</t>
  </si>
  <si>
    <t xml:space="preserve">Asil 2 -Breda University of Applied Sciences </t>
  </si>
  <si>
    <t>Asil 5 - Palacký University Olomouc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</si>
</sst>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5" fillId="5" borderId="1" xfId="3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1" t="s">
        <v>164</v>
      </c>
      <c r="C2" s="21"/>
      <c r="D2" s="21"/>
      <c r="E2" s="21"/>
      <c r="F2" s="21"/>
      <c r="G2" s="21"/>
      <c r="H2" s="21"/>
      <c r="I2" s="21"/>
      <c r="J2" s="21"/>
    </row>
    <row r="3" spans="2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M1048574"/>
  <sheetViews>
    <sheetView tabSelected="1" workbookViewId="0">
      <selection activeCell="M10" sqref="M10"/>
    </sheetView>
  </sheetViews>
  <sheetFormatPr defaultRowHeight="15" x14ac:dyDescent="0.25"/>
  <cols>
    <col min="2" max="2" width="14.28515625" bestFit="1" customWidth="1"/>
    <col min="3" max="3" width="17.28515625" bestFit="1" customWidth="1"/>
    <col min="4" max="4" width="25.140625" bestFit="1" customWidth="1"/>
    <col min="5" max="5" width="43.42578125" bestFit="1" customWidth="1"/>
    <col min="6" max="7" width="18" bestFit="1" customWidth="1"/>
    <col min="8" max="8" width="8.85546875" bestFit="1" customWidth="1"/>
    <col min="9" max="9" width="24" bestFit="1" customWidth="1"/>
    <col min="10" max="10" width="21" bestFit="1" customWidth="1"/>
    <col min="11" max="11" width="21.5703125" bestFit="1" customWidth="1"/>
    <col min="12" max="12" width="20.5703125" bestFit="1" customWidth="1"/>
    <col min="13" max="13" width="51.7109375" bestFit="1" customWidth="1"/>
  </cols>
  <sheetData>
    <row r="2" spans="2:13" x14ac:dyDescent="0.25">
      <c r="B2" s="1" t="s">
        <v>45</v>
      </c>
      <c r="C2" s="1" t="s">
        <v>46</v>
      </c>
      <c r="D2" s="1" t="s">
        <v>153</v>
      </c>
      <c r="E2" s="1" t="s">
        <v>138</v>
      </c>
      <c r="F2" s="9" t="s">
        <v>132</v>
      </c>
      <c r="G2" s="1" t="s">
        <v>182</v>
      </c>
      <c r="H2" s="1" t="s">
        <v>185</v>
      </c>
      <c r="I2" s="1" t="s">
        <v>183</v>
      </c>
      <c r="J2" s="1" t="s">
        <v>186</v>
      </c>
      <c r="K2" s="1" t="s">
        <v>190</v>
      </c>
      <c r="L2" s="1" t="s">
        <v>184</v>
      </c>
      <c r="M2" s="1" t="s">
        <v>187</v>
      </c>
    </row>
    <row r="3" spans="2:13" x14ac:dyDescent="0.25">
      <c r="B3" s="6" t="s">
        <v>59</v>
      </c>
      <c r="C3" s="6" t="s">
        <v>201</v>
      </c>
      <c r="D3" s="6" t="s">
        <v>156</v>
      </c>
      <c r="E3" s="6" t="s">
        <v>192</v>
      </c>
      <c r="F3" s="7">
        <v>82.5</v>
      </c>
      <c r="G3" s="7">
        <v>82.5</v>
      </c>
      <c r="H3" s="7">
        <f xml:space="preserve"> F3*0.75 + G3*0.25</f>
        <v>82.5</v>
      </c>
      <c r="I3" s="7">
        <v>3.56</v>
      </c>
      <c r="J3" s="7">
        <f xml:space="preserve"> I3*25</f>
        <v>89</v>
      </c>
      <c r="K3" s="7" t="s">
        <v>193</v>
      </c>
      <c r="L3" s="8">
        <f xml:space="preserve"> H3*0.5 + J3*0.5</f>
        <v>85.75</v>
      </c>
      <c r="M3" s="6" t="s">
        <v>202</v>
      </c>
    </row>
    <row r="4" spans="2:13" x14ac:dyDescent="0.25">
      <c r="B4" s="6" t="s">
        <v>18</v>
      </c>
      <c r="C4" s="6" t="s">
        <v>191</v>
      </c>
      <c r="D4" s="6" t="s">
        <v>156</v>
      </c>
      <c r="E4" s="6" t="s">
        <v>192</v>
      </c>
      <c r="F4" s="7">
        <v>65</v>
      </c>
      <c r="G4" s="7">
        <v>65</v>
      </c>
      <c r="H4" s="7">
        <f xml:space="preserve"> F4*0.75 + G4*0.25</f>
        <v>65</v>
      </c>
      <c r="I4" s="7">
        <v>4</v>
      </c>
      <c r="J4" s="7">
        <f>I4*25</f>
        <v>100</v>
      </c>
      <c r="K4" s="7" t="s">
        <v>193</v>
      </c>
      <c r="L4" s="8">
        <f xml:space="preserve"> H4*0.5 + J4*0.5</f>
        <v>82.5</v>
      </c>
      <c r="M4" s="6" t="s">
        <v>203</v>
      </c>
    </row>
    <row r="5" spans="2:13" x14ac:dyDescent="0.25">
      <c r="B5" s="6" t="s">
        <v>50</v>
      </c>
      <c r="C5" s="6" t="s">
        <v>196</v>
      </c>
      <c r="D5" s="6" t="s">
        <v>156</v>
      </c>
      <c r="E5" s="6" t="s">
        <v>192</v>
      </c>
      <c r="F5" s="7">
        <v>75</v>
      </c>
      <c r="G5" s="7">
        <v>75</v>
      </c>
      <c r="H5" s="7">
        <f t="shared" ref="H5:H6" si="0" xml:space="preserve"> F5*0.75 + G5*0.25</f>
        <v>75</v>
      </c>
      <c r="I5" s="7">
        <v>3.56</v>
      </c>
      <c r="J5" s="7">
        <f t="shared" ref="J5" si="1" xml:space="preserve"> I5*25</f>
        <v>89</v>
      </c>
      <c r="K5" s="7" t="s">
        <v>193</v>
      </c>
      <c r="L5" s="8">
        <f xml:space="preserve"> H5*0.5 + J5*0.5</f>
        <v>82</v>
      </c>
      <c r="M5" s="6" t="s">
        <v>197</v>
      </c>
    </row>
    <row r="6" spans="2:13" x14ac:dyDescent="0.25">
      <c r="B6" s="6" t="s">
        <v>198</v>
      </c>
      <c r="C6" s="6" t="s">
        <v>199</v>
      </c>
      <c r="D6" s="6" t="s">
        <v>156</v>
      </c>
      <c r="E6" s="6" t="s">
        <v>192</v>
      </c>
      <c r="F6" s="7">
        <v>68.75</v>
      </c>
      <c r="G6" s="7">
        <v>68.75</v>
      </c>
      <c r="H6" s="7">
        <f t="shared" si="0"/>
        <v>68.75</v>
      </c>
      <c r="I6" s="7">
        <v>3.69</v>
      </c>
      <c r="J6" s="7">
        <f xml:space="preserve"> I6*25</f>
        <v>92.25</v>
      </c>
      <c r="K6" s="7" t="s">
        <v>193</v>
      </c>
      <c r="L6" s="8">
        <f xml:space="preserve"> H6*0.5 + J6*0.5</f>
        <v>80.5</v>
      </c>
      <c r="M6" s="6" t="s">
        <v>200</v>
      </c>
    </row>
    <row r="7" spans="2:13" x14ac:dyDescent="0.25">
      <c r="B7" s="6" t="s">
        <v>194</v>
      </c>
      <c r="C7" s="6" t="s">
        <v>195</v>
      </c>
      <c r="D7" s="6" t="s">
        <v>156</v>
      </c>
      <c r="E7" s="6" t="s">
        <v>192</v>
      </c>
      <c r="F7" s="7">
        <v>65</v>
      </c>
      <c r="G7" s="7">
        <v>65</v>
      </c>
      <c r="H7" s="7">
        <f t="shared" ref="H7" si="2" xml:space="preserve"> F7*0.75 + G7*0.25</f>
        <v>65</v>
      </c>
      <c r="I7" s="7">
        <v>3.63</v>
      </c>
      <c r="J7" s="7">
        <f xml:space="preserve"> I7*25</f>
        <v>90.75</v>
      </c>
      <c r="K7" s="7" t="s">
        <v>193</v>
      </c>
      <c r="L7" s="8">
        <f xml:space="preserve"> H7*0.5 + J7*0.5</f>
        <v>77.875</v>
      </c>
      <c r="M7" s="6" t="s">
        <v>204</v>
      </c>
    </row>
    <row r="1048574" spans="12:12" x14ac:dyDescent="0.25">
      <c r="L1048574">
        <f>SUM(L1:L1048573)</f>
        <v>408.625</v>
      </c>
    </row>
  </sheetData>
  <sortState xmlns:xlrd2="http://schemas.microsoft.com/office/spreadsheetml/2017/richdata2" ref="B4:I28">
    <sortCondition ref="B2:B28"/>
  </sortState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D72-7652-4F74-B956-F1FFFE86CB83}">
  <dimension ref="B2:M22"/>
  <sheetViews>
    <sheetView workbookViewId="0">
      <selection activeCell="L26" sqref="L2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3.140625" bestFit="1" customWidth="1"/>
    <col min="7" max="8" width="18" bestFit="1" customWidth="1"/>
    <col min="9" max="9" width="8.85546875" bestFit="1" customWidth="1"/>
    <col min="10" max="10" width="20.5703125" bestFit="1" customWidth="1"/>
    <col min="11" max="11" width="21" bestFit="1" customWidth="1"/>
    <col min="12" max="12" width="20.5703125" bestFit="1" customWidth="1"/>
    <col min="13" max="13" width="12.7109375" customWidth="1"/>
    <col min="14" max="14" width="14" bestFit="1" customWidth="1"/>
  </cols>
  <sheetData>
    <row r="2" spans="2:13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184</v>
      </c>
      <c r="M2" s="1" t="s">
        <v>187</v>
      </c>
    </row>
    <row r="3" spans="2:13" x14ac:dyDescent="0.25">
      <c r="B3" s="6">
        <v>190115008</v>
      </c>
      <c r="C3" s="6" t="s">
        <v>100</v>
      </c>
      <c r="D3" s="6" t="s">
        <v>80</v>
      </c>
      <c r="E3" s="6" t="s">
        <v>140</v>
      </c>
      <c r="F3" s="6" t="s">
        <v>141</v>
      </c>
      <c r="G3" s="7">
        <v>96</v>
      </c>
      <c r="H3" s="7">
        <v>100</v>
      </c>
      <c r="I3" s="7">
        <f t="shared" ref="I3:I22" si="0" xml:space="preserve"> G3*0.75 + H3*0.25</f>
        <v>97</v>
      </c>
      <c r="J3" s="7">
        <v>3.57</v>
      </c>
      <c r="K3" s="7">
        <f t="shared" ref="K3:K22" si="1" xml:space="preserve"> J3*25</f>
        <v>89.25</v>
      </c>
      <c r="L3" s="8">
        <f t="shared" ref="L3:L9" si="2" xml:space="preserve"> I3*0.5 + K3*0.5</f>
        <v>93.125</v>
      </c>
      <c r="M3" s="6" t="s">
        <v>188</v>
      </c>
    </row>
    <row r="4" spans="2:13" x14ac:dyDescent="0.25">
      <c r="B4" s="6">
        <v>380583</v>
      </c>
      <c r="C4" s="6" t="s">
        <v>54</v>
      </c>
      <c r="D4" s="6" t="s">
        <v>74</v>
      </c>
      <c r="E4" s="6" t="s">
        <v>140</v>
      </c>
      <c r="F4" s="6" t="s">
        <v>141</v>
      </c>
      <c r="G4" s="7">
        <v>92</v>
      </c>
      <c r="H4" s="7">
        <v>78</v>
      </c>
      <c r="I4" s="7">
        <f t="shared" si="0"/>
        <v>88.5</v>
      </c>
      <c r="J4" s="7">
        <v>3.49</v>
      </c>
      <c r="K4" s="7">
        <f t="shared" si="1"/>
        <v>87.25</v>
      </c>
      <c r="L4" s="8">
        <f t="shared" si="2"/>
        <v>87.875</v>
      </c>
      <c r="M4" s="6" t="s">
        <v>188</v>
      </c>
    </row>
    <row r="5" spans="2:13" x14ac:dyDescent="0.25">
      <c r="B5" s="6">
        <v>190301096</v>
      </c>
      <c r="C5" s="6" t="s">
        <v>52</v>
      </c>
      <c r="D5" s="6" t="s">
        <v>71</v>
      </c>
      <c r="E5" s="6" t="s">
        <v>137</v>
      </c>
      <c r="F5" s="6" t="s">
        <v>139</v>
      </c>
      <c r="G5" s="7">
        <v>84</v>
      </c>
      <c r="H5" s="7">
        <v>88</v>
      </c>
      <c r="I5" s="7">
        <f t="shared" si="0"/>
        <v>85</v>
      </c>
      <c r="J5" s="7">
        <v>3.5</v>
      </c>
      <c r="K5" s="7">
        <f t="shared" si="1"/>
        <v>87.5</v>
      </c>
      <c r="L5" s="8">
        <f t="shared" si="2"/>
        <v>86.25</v>
      </c>
      <c r="M5" s="6" t="s">
        <v>188</v>
      </c>
    </row>
    <row r="6" spans="2:13" x14ac:dyDescent="0.25">
      <c r="B6" s="6">
        <v>366431</v>
      </c>
      <c r="C6" s="6" t="s">
        <v>94</v>
      </c>
      <c r="D6" s="6" t="s">
        <v>30</v>
      </c>
      <c r="E6" s="6" t="s">
        <v>140</v>
      </c>
      <c r="F6" s="6" t="s">
        <v>141</v>
      </c>
      <c r="G6" s="7">
        <v>90</v>
      </c>
      <c r="H6" s="7">
        <v>74</v>
      </c>
      <c r="I6" s="7">
        <f t="shared" si="0"/>
        <v>86</v>
      </c>
      <c r="J6" s="7">
        <v>3.4</v>
      </c>
      <c r="K6" s="7">
        <f t="shared" si="1"/>
        <v>85</v>
      </c>
      <c r="L6" s="8">
        <f t="shared" si="2"/>
        <v>85.5</v>
      </c>
      <c r="M6" s="6" t="s">
        <v>188</v>
      </c>
    </row>
    <row r="7" spans="2:13" x14ac:dyDescent="0.25">
      <c r="B7" s="6">
        <v>366419</v>
      </c>
      <c r="C7" s="6" t="s">
        <v>3</v>
      </c>
      <c r="D7" s="6" t="s">
        <v>23</v>
      </c>
      <c r="E7" s="6" t="s">
        <v>140</v>
      </c>
      <c r="F7" s="6" t="s">
        <v>141</v>
      </c>
      <c r="G7" s="7">
        <v>90</v>
      </c>
      <c r="H7" s="7">
        <v>66</v>
      </c>
      <c r="I7" s="7">
        <f t="shared" si="0"/>
        <v>84</v>
      </c>
      <c r="J7" s="7">
        <v>3.21</v>
      </c>
      <c r="K7" s="7">
        <f t="shared" si="1"/>
        <v>80.25</v>
      </c>
      <c r="L7" s="8">
        <f t="shared" si="2"/>
        <v>82.125</v>
      </c>
      <c r="M7" s="6" t="s">
        <v>188</v>
      </c>
    </row>
    <row r="8" spans="2:13" x14ac:dyDescent="0.25">
      <c r="B8" s="6">
        <v>190301035</v>
      </c>
      <c r="C8" s="6" t="s">
        <v>55</v>
      </c>
      <c r="D8" s="6" t="s">
        <v>75</v>
      </c>
      <c r="E8" s="6" t="s">
        <v>137</v>
      </c>
      <c r="F8" s="6" t="s">
        <v>139</v>
      </c>
      <c r="G8" s="7">
        <v>76</v>
      </c>
      <c r="H8" s="7">
        <v>66</v>
      </c>
      <c r="I8" s="7">
        <f t="shared" si="0"/>
        <v>73.5</v>
      </c>
      <c r="J8" s="7">
        <v>3.27</v>
      </c>
      <c r="K8" s="7">
        <f t="shared" si="1"/>
        <v>81.75</v>
      </c>
      <c r="L8" s="8">
        <f t="shared" si="2"/>
        <v>77.625</v>
      </c>
      <c r="M8" s="6" t="s">
        <v>188</v>
      </c>
    </row>
    <row r="9" spans="2:13" x14ac:dyDescent="0.25">
      <c r="B9" s="6">
        <v>373549</v>
      </c>
      <c r="C9" s="6" t="s">
        <v>5</v>
      </c>
      <c r="D9" s="6" t="s">
        <v>25</v>
      </c>
      <c r="E9" s="6" t="s">
        <v>140</v>
      </c>
      <c r="F9" s="6" t="s">
        <v>141</v>
      </c>
      <c r="G9" s="7">
        <v>72</v>
      </c>
      <c r="H9" s="7">
        <v>96</v>
      </c>
      <c r="I9" s="7">
        <f t="shared" si="0"/>
        <v>78</v>
      </c>
      <c r="J9" s="7">
        <v>2.91</v>
      </c>
      <c r="K9" s="7">
        <f t="shared" si="1"/>
        <v>72.75</v>
      </c>
      <c r="L9" s="8">
        <f t="shared" si="2"/>
        <v>75.375</v>
      </c>
      <c r="M9" s="6" t="s">
        <v>188</v>
      </c>
    </row>
    <row r="10" spans="2:13" x14ac:dyDescent="0.25">
      <c r="B10" s="15">
        <v>389788</v>
      </c>
      <c r="C10" s="15" t="s">
        <v>50</v>
      </c>
      <c r="D10" s="15" t="s">
        <v>68</v>
      </c>
      <c r="E10" s="15" t="s">
        <v>145</v>
      </c>
      <c r="F10" s="15" t="s">
        <v>146</v>
      </c>
      <c r="G10" s="17">
        <v>90</v>
      </c>
      <c r="H10" s="17">
        <v>80</v>
      </c>
      <c r="I10" s="17">
        <f t="shared" si="0"/>
        <v>87.5</v>
      </c>
      <c r="J10" s="17">
        <v>3.28</v>
      </c>
      <c r="K10" s="17">
        <f t="shared" si="1"/>
        <v>82</v>
      </c>
      <c r="L10" s="20">
        <f xml:space="preserve"> I10*0.5 + K10*0.5 - 10</f>
        <v>74.75</v>
      </c>
      <c r="M10" s="18" t="s">
        <v>189</v>
      </c>
    </row>
    <row r="11" spans="2:13" x14ac:dyDescent="0.25">
      <c r="B11" s="15">
        <v>381367</v>
      </c>
      <c r="C11" s="15" t="s">
        <v>2</v>
      </c>
      <c r="D11" s="15" t="s">
        <v>21</v>
      </c>
      <c r="E11" s="15" t="s">
        <v>137</v>
      </c>
      <c r="F11" s="15" t="s">
        <v>139</v>
      </c>
      <c r="G11" s="17">
        <v>74</v>
      </c>
      <c r="H11" s="17">
        <v>82</v>
      </c>
      <c r="I11" s="17">
        <f t="shared" si="0"/>
        <v>76</v>
      </c>
      <c r="J11" s="17">
        <v>2.93</v>
      </c>
      <c r="K11" s="17">
        <f t="shared" si="1"/>
        <v>73.25</v>
      </c>
      <c r="L11" s="20">
        <f t="shared" ref="L11:L19" si="3" xml:space="preserve"> I11*0.5 + K11*0.5</f>
        <v>74.625</v>
      </c>
      <c r="M11" s="18" t="s">
        <v>189</v>
      </c>
    </row>
    <row r="12" spans="2:13" x14ac:dyDescent="0.25">
      <c r="B12" s="15">
        <v>390382</v>
      </c>
      <c r="C12" s="15" t="s">
        <v>7</v>
      </c>
      <c r="D12" s="15" t="s">
        <v>27</v>
      </c>
      <c r="E12" s="15" t="s">
        <v>143</v>
      </c>
      <c r="F12" s="15" t="s">
        <v>144</v>
      </c>
      <c r="G12" s="17">
        <v>80</v>
      </c>
      <c r="H12" s="17">
        <v>44</v>
      </c>
      <c r="I12" s="17">
        <f t="shared" si="0"/>
        <v>71</v>
      </c>
      <c r="J12" s="17">
        <v>3.1</v>
      </c>
      <c r="K12" s="17">
        <f t="shared" si="1"/>
        <v>77.5</v>
      </c>
      <c r="L12" s="20">
        <f t="shared" si="3"/>
        <v>74.25</v>
      </c>
      <c r="M12" s="18" t="s">
        <v>189</v>
      </c>
    </row>
    <row r="13" spans="2:13" x14ac:dyDescent="0.25">
      <c r="B13" s="15">
        <v>215023005</v>
      </c>
      <c r="C13" s="15" t="s">
        <v>105</v>
      </c>
      <c r="D13" s="15" t="s">
        <v>125</v>
      </c>
      <c r="E13" s="15" t="s">
        <v>156</v>
      </c>
      <c r="F13" s="15" t="s">
        <v>159</v>
      </c>
      <c r="G13" s="17">
        <v>58</v>
      </c>
      <c r="H13" s="17">
        <v>62</v>
      </c>
      <c r="I13" s="17">
        <f t="shared" si="0"/>
        <v>59</v>
      </c>
      <c r="J13" s="17">
        <v>3.22</v>
      </c>
      <c r="K13" s="17">
        <f t="shared" si="1"/>
        <v>80.5</v>
      </c>
      <c r="L13" s="20">
        <f t="shared" si="3"/>
        <v>69.75</v>
      </c>
      <c r="M13" s="18" t="s">
        <v>189</v>
      </c>
    </row>
    <row r="14" spans="2:13" x14ac:dyDescent="0.25">
      <c r="B14" s="15">
        <v>200107044</v>
      </c>
      <c r="C14" s="15" t="s">
        <v>92</v>
      </c>
      <c r="D14" s="15" t="s">
        <v>104</v>
      </c>
      <c r="E14" s="15" t="s">
        <v>140</v>
      </c>
      <c r="F14" s="15" t="s">
        <v>147</v>
      </c>
      <c r="G14" s="17">
        <v>68</v>
      </c>
      <c r="H14" s="17">
        <v>64</v>
      </c>
      <c r="I14" s="17">
        <f t="shared" si="0"/>
        <v>67</v>
      </c>
      <c r="J14" s="17">
        <v>2.85</v>
      </c>
      <c r="K14" s="17">
        <f t="shared" si="1"/>
        <v>71.25</v>
      </c>
      <c r="L14" s="20">
        <f t="shared" si="3"/>
        <v>69.125</v>
      </c>
      <c r="M14" s="15" t="s">
        <v>189</v>
      </c>
    </row>
    <row r="15" spans="2:13" x14ac:dyDescent="0.25">
      <c r="B15" s="15">
        <v>190301184</v>
      </c>
      <c r="C15" s="15" t="s">
        <v>52</v>
      </c>
      <c r="D15" s="15" t="s">
        <v>72</v>
      </c>
      <c r="E15" s="15" t="s">
        <v>137</v>
      </c>
      <c r="F15" s="15" t="s">
        <v>139</v>
      </c>
      <c r="G15" s="17">
        <v>70</v>
      </c>
      <c r="H15" s="17">
        <v>74</v>
      </c>
      <c r="I15" s="17">
        <f t="shared" si="0"/>
        <v>71</v>
      </c>
      <c r="J15" s="17">
        <v>2.48</v>
      </c>
      <c r="K15" s="17">
        <f t="shared" si="1"/>
        <v>62</v>
      </c>
      <c r="L15" s="20">
        <f t="shared" si="3"/>
        <v>66.5</v>
      </c>
      <c r="M15" s="18" t="s">
        <v>189</v>
      </c>
    </row>
    <row r="16" spans="2:13" x14ac:dyDescent="0.25">
      <c r="B16" s="15">
        <v>190301166</v>
      </c>
      <c r="C16" s="15" t="s">
        <v>15</v>
      </c>
      <c r="D16" s="15" t="s">
        <v>37</v>
      </c>
      <c r="E16" s="15" t="s">
        <v>137</v>
      </c>
      <c r="F16" s="15" t="s">
        <v>139</v>
      </c>
      <c r="G16" s="17">
        <v>48</v>
      </c>
      <c r="H16" s="17">
        <v>34</v>
      </c>
      <c r="I16" s="17">
        <f t="shared" si="0"/>
        <v>44.5</v>
      </c>
      <c r="J16" s="17">
        <v>3.36</v>
      </c>
      <c r="K16" s="17">
        <f t="shared" si="1"/>
        <v>84</v>
      </c>
      <c r="L16" s="20">
        <f t="shared" si="3"/>
        <v>64.25</v>
      </c>
      <c r="M16" s="18" t="s">
        <v>189</v>
      </c>
    </row>
    <row r="17" spans="2:13" x14ac:dyDescent="0.25">
      <c r="B17" s="15">
        <v>190301005</v>
      </c>
      <c r="C17" s="15" t="s">
        <v>24</v>
      </c>
      <c r="D17" s="15" t="s">
        <v>83</v>
      </c>
      <c r="E17" s="15" t="s">
        <v>137</v>
      </c>
      <c r="F17" s="15" t="s">
        <v>139</v>
      </c>
      <c r="G17" s="17">
        <v>56</v>
      </c>
      <c r="H17" s="17">
        <v>30</v>
      </c>
      <c r="I17" s="17">
        <f t="shared" si="0"/>
        <v>49.5</v>
      </c>
      <c r="J17" s="17">
        <v>3.01</v>
      </c>
      <c r="K17" s="17">
        <f t="shared" si="1"/>
        <v>75.25</v>
      </c>
      <c r="L17" s="20">
        <f t="shared" si="3"/>
        <v>62.375</v>
      </c>
      <c r="M17" s="18" t="s">
        <v>189</v>
      </c>
    </row>
    <row r="18" spans="2:13" x14ac:dyDescent="0.25">
      <c r="B18" s="15">
        <v>190301164</v>
      </c>
      <c r="C18" s="15" t="s">
        <v>107</v>
      </c>
      <c r="D18" s="15" t="s">
        <v>127</v>
      </c>
      <c r="E18" s="15" t="s">
        <v>137</v>
      </c>
      <c r="F18" s="15" t="s">
        <v>139</v>
      </c>
      <c r="G18" s="17">
        <v>52</v>
      </c>
      <c r="H18" s="17">
        <v>46</v>
      </c>
      <c r="I18" s="17">
        <f t="shared" si="0"/>
        <v>50.5</v>
      </c>
      <c r="J18" s="17">
        <v>2.84</v>
      </c>
      <c r="K18" s="17">
        <f t="shared" si="1"/>
        <v>71</v>
      </c>
      <c r="L18" s="20">
        <f t="shared" si="3"/>
        <v>60.75</v>
      </c>
      <c r="M18" s="18" t="s">
        <v>189</v>
      </c>
    </row>
    <row r="19" spans="2:13" x14ac:dyDescent="0.25">
      <c r="B19" s="15">
        <v>190301059</v>
      </c>
      <c r="C19" s="15" t="s">
        <v>62</v>
      </c>
      <c r="D19" s="15" t="s">
        <v>29</v>
      </c>
      <c r="E19" s="15" t="s">
        <v>137</v>
      </c>
      <c r="F19" s="15" t="s">
        <v>139</v>
      </c>
      <c r="G19" s="17">
        <v>44</v>
      </c>
      <c r="H19" s="17">
        <v>28</v>
      </c>
      <c r="I19" s="17">
        <f t="shared" si="0"/>
        <v>40</v>
      </c>
      <c r="J19" s="17">
        <v>3.19</v>
      </c>
      <c r="K19" s="17">
        <f t="shared" si="1"/>
        <v>79.75</v>
      </c>
      <c r="L19" s="20">
        <f t="shared" si="3"/>
        <v>59.875</v>
      </c>
      <c r="M19" s="18" t="s">
        <v>189</v>
      </c>
    </row>
    <row r="20" spans="2:13" x14ac:dyDescent="0.25">
      <c r="B20" s="15">
        <v>190301181</v>
      </c>
      <c r="C20" s="15" t="s">
        <v>9</v>
      </c>
      <c r="D20" s="15" t="s">
        <v>29</v>
      </c>
      <c r="E20" s="15" t="s">
        <v>137</v>
      </c>
      <c r="F20" s="15" t="s">
        <v>139</v>
      </c>
      <c r="G20" s="17">
        <v>56</v>
      </c>
      <c r="H20" s="17">
        <v>56</v>
      </c>
      <c r="I20" s="17">
        <f t="shared" si="0"/>
        <v>56</v>
      </c>
      <c r="J20" s="17">
        <v>3.3</v>
      </c>
      <c r="K20" s="17">
        <f t="shared" si="1"/>
        <v>82.5</v>
      </c>
      <c r="L20" s="20">
        <f xml:space="preserve"> I20*0.5 + K20*0.5 -10</f>
        <v>59.25</v>
      </c>
      <c r="M20" s="18" t="s">
        <v>189</v>
      </c>
    </row>
    <row r="21" spans="2:13" x14ac:dyDescent="0.25">
      <c r="B21" s="15">
        <v>190301187</v>
      </c>
      <c r="C21" s="15" t="s">
        <v>50</v>
      </c>
      <c r="D21" s="15" t="s">
        <v>67</v>
      </c>
      <c r="E21" s="15" t="s">
        <v>137</v>
      </c>
      <c r="F21" s="15" t="s">
        <v>139</v>
      </c>
      <c r="G21" s="17">
        <v>40</v>
      </c>
      <c r="H21" s="17">
        <v>16</v>
      </c>
      <c r="I21" s="17">
        <f t="shared" si="0"/>
        <v>34</v>
      </c>
      <c r="J21" s="17">
        <v>3.12</v>
      </c>
      <c r="K21" s="17">
        <f t="shared" si="1"/>
        <v>78</v>
      </c>
      <c r="L21" s="20">
        <f xml:space="preserve"> I21*0.5 + K21*0.5</f>
        <v>56</v>
      </c>
      <c r="M21" s="18" t="s">
        <v>189</v>
      </c>
    </row>
    <row r="22" spans="2:13" x14ac:dyDescent="0.25">
      <c r="B22" s="15">
        <v>389766</v>
      </c>
      <c r="C22" s="15" t="s">
        <v>58</v>
      </c>
      <c r="D22" s="15" t="s">
        <v>79</v>
      </c>
      <c r="E22" s="15" t="s">
        <v>145</v>
      </c>
      <c r="F22" s="15" t="s">
        <v>148</v>
      </c>
      <c r="G22" s="17">
        <v>42</v>
      </c>
      <c r="H22" s="17">
        <v>60</v>
      </c>
      <c r="I22" s="17">
        <f t="shared" si="0"/>
        <v>46.5</v>
      </c>
      <c r="J22" s="17">
        <v>2.6</v>
      </c>
      <c r="K22" s="17">
        <f t="shared" si="1"/>
        <v>65</v>
      </c>
      <c r="L22" s="20">
        <f xml:space="preserve"> I22*0.5 + K22*0.5 - 10</f>
        <v>45.75</v>
      </c>
      <c r="M22" s="18" t="s">
        <v>189</v>
      </c>
    </row>
  </sheetData>
  <sortState xmlns:xlrd2="http://schemas.microsoft.com/office/spreadsheetml/2017/richdata2" ref="B3:M22">
    <sortCondition descending="1" ref="L2:L22"/>
  </sortState>
  <pageMargins left="0.7" right="0.7" top="0.75" bottom="0.75" header="0.3" footer="0.3"/>
  <ignoredErrors>
    <ignoredError sqref="L20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Duyuru</vt:lpstr>
      <vt:lpstr>Öğrenim</vt:lpstr>
      <vt:lpstr>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2024-06-04T12:14:00Z</dcterms:modified>
</cp:coreProperties>
</file>